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yoshi\Desktop\サポセンHP掲載CB塀について0621\"/>
    </mc:Choice>
  </mc:AlternateContent>
  <bookViews>
    <workbookView xWindow="0" yWindow="0" windowWidth="19200" windowHeight="12195"/>
  </bookViews>
  <sheets>
    <sheet name="CB塀調査票" sheetId="8" r:id="rId1"/>
  </sheets>
  <calcPr calcId="152511"/>
</workbook>
</file>

<file path=xl/calcChain.xml><?xml version="1.0" encoding="utf-8"?>
<calcChain xmlns="http://schemas.openxmlformats.org/spreadsheetml/2006/main">
  <c r="K59" i="8" l="1"/>
  <c r="K91" i="8" l="1"/>
  <c r="K93" i="8"/>
  <c r="I76" i="8"/>
  <c r="I75" i="8"/>
  <c r="I72" i="8"/>
  <c r="I71" i="8"/>
  <c r="I70" i="8"/>
  <c r="I68" i="8"/>
  <c r="I67" i="8"/>
  <c r="I66" i="8"/>
  <c r="I65" i="8"/>
  <c r="I64" i="8"/>
  <c r="I63" i="8"/>
  <c r="I62" i="8"/>
  <c r="I61" i="8"/>
  <c r="I59" i="8"/>
  <c r="I58" i="8"/>
  <c r="I57" i="8"/>
  <c r="I56" i="8"/>
  <c r="I55" i="8"/>
  <c r="I54" i="8"/>
  <c r="I52" i="8"/>
  <c r="I50" i="8"/>
  <c r="I49" i="8"/>
  <c r="I53" i="8"/>
  <c r="I51" i="8"/>
  <c r="I47" i="8"/>
  <c r="I46" i="8"/>
  <c r="I45" i="8"/>
  <c r="I44" i="8"/>
  <c r="I43" i="8"/>
  <c r="I42" i="8"/>
  <c r="I41" i="8"/>
  <c r="I39" i="8"/>
  <c r="I40" i="8"/>
  <c r="I38" i="8"/>
  <c r="I37" i="8"/>
  <c r="I36" i="8"/>
  <c r="K76" i="8" l="1"/>
  <c r="J80" i="8" s="1"/>
  <c r="K68" i="8"/>
  <c r="D80" i="8" s="1"/>
  <c r="K72" i="8"/>
  <c r="G80" i="8" s="1"/>
  <c r="A80" i="8"/>
  <c r="J84" i="8" l="1"/>
  <c r="K90" i="8" s="1"/>
  <c r="K92" i="8" l="1"/>
  <c r="K89" i="8"/>
  <c r="K88" i="8"/>
</calcChain>
</file>

<file path=xl/sharedStrings.xml><?xml version="1.0" encoding="utf-8"?>
<sst xmlns="http://schemas.openxmlformats.org/spreadsheetml/2006/main" count="156" uniqueCount="120">
  <si>
    <t>○</t>
  </si>
  <si>
    <t>日付</t>
    <rPh sb="0" eb="2">
      <t>ヒヅケ</t>
    </rPh>
    <phoneticPr fontId="4"/>
  </si>
  <si>
    <t>事務所名</t>
    <rPh sb="0" eb="2">
      <t>ジム</t>
    </rPh>
    <rPh sb="2" eb="3">
      <t>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</si>
  <si>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</si>
  <si>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調査員</t>
    <rPh sb="0" eb="3">
      <t>チョウサイン</t>
    </rPh>
    <phoneticPr fontId="4"/>
  </si>
  <si>
    <t>登録番号</t>
    <rPh sb="0" eb="2">
      <t>トウロク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</si>
  <si>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</si>
  <si>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調査日</t>
    <rPh sb="0" eb="2">
      <t>チョウサ</t>
    </rPh>
    <rPh sb="2" eb="3">
      <t>ニチ</t>
    </rPh>
    <phoneticPr fontId="4"/>
  </si>
  <si>
    <t>1.対象建物概要</t>
    <rPh sb="2" eb="4">
      <t>タイショウ</t>
    </rPh>
    <rPh sb="4" eb="6">
      <t>タテモノ</t>
    </rPh>
    <rPh sb="6" eb="8">
      <t>ガイヨウ</t>
    </rPh>
    <phoneticPr fontId="4"/>
  </si>
  <si>
    <t>1) 名    称</t>
    <rPh sb="3" eb="4">
      <t>メイ</t>
    </rPh>
    <rPh sb="8" eb="9">
      <t>ショウ</t>
    </rPh>
    <phoneticPr fontId="4"/>
  </si>
  <si>
    <t>2) 所 在 地</t>
    <rPh sb="3" eb="4">
      <t>ショ</t>
    </rPh>
    <rPh sb="5" eb="6">
      <t>ザイ</t>
    </rPh>
    <rPh sb="7" eb="8">
      <t>ジ</t>
    </rPh>
    <phoneticPr fontId="4"/>
  </si>
  <si>
    <t>3) 構造規模</t>
    <rPh sb="3" eb="5">
      <t>コウゾウ</t>
    </rPh>
    <rPh sb="5" eb="7">
      <t>キボ</t>
    </rPh>
    <phoneticPr fontId="4"/>
  </si>
  <si>
    <t>住宅</t>
    <rPh sb="0" eb="2">
      <t>ジュウタク</t>
    </rPh>
    <phoneticPr fontId="4"/>
  </si>
  <si>
    <t>CB塀</t>
    <rPh sb="2" eb="3">
      <t>ヘイ</t>
    </rPh>
    <phoneticPr fontId="4"/>
  </si>
  <si>
    <t>邸CB塀の現地調査結果</t>
    <rPh sb="0" eb="1">
      <t>テイ</t>
    </rPh>
    <rPh sb="3" eb="4">
      <t>ヘイ</t>
    </rPh>
    <rPh sb="5" eb="7">
      <t>ゲンチ</t>
    </rPh>
    <rPh sb="7" eb="9">
      <t>チョウサ</t>
    </rPh>
    <rPh sb="9" eb="11">
      <t>ケッカ</t>
    </rPh>
    <phoneticPr fontId="4"/>
  </si>
  <si>
    <t>H30版</t>
    <rPh sb="3" eb="4">
      <t>ハン</t>
    </rPh>
    <phoneticPr fontId="4"/>
  </si>
  <si>
    <t>NPO法人沖縄県建築設計サポートセンター</t>
    <rPh sb="3" eb="5">
      <t>ホウジン</t>
    </rPh>
    <rPh sb="5" eb="20">
      <t>サポセン</t>
    </rPh>
    <phoneticPr fontId="4"/>
  </si>
  <si>
    <t>西里　幸二</t>
    <rPh sb="0" eb="2">
      <t>ニシザト</t>
    </rPh>
    <rPh sb="3" eb="5">
      <t>コウジ</t>
    </rPh>
    <phoneticPr fontId="4"/>
  </si>
  <si>
    <t>沖縄県知事登録161-3002号</t>
    <rPh sb="0" eb="3">
      <t>オキナワケン</t>
    </rPh>
    <rPh sb="3" eb="5">
      <t>チジ</t>
    </rPh>
    <rPh sb="5" eb="7">
      <t>トウロク</t>
    </rPh>
    <rPh sb="15" eb="16">
      <t>ゴウ</t>
    </rPh>
    <phoneticPr fontId="1"/>
  </si>
  <si>
    <t>098-879-1020</t>
    <phoneticPr fontId="1"/>
  </si>
  <si>
    <t>5) 塀の建設年</t>
    <rPh sb="3" eb="4">
      <t>ヘイ</t>
    </rPh>
    <rPh sb="5" eb="6">
      <t>ケン</t>
    </rPh>
    <rPh sb="6" eb="7">
      <t>セツ</t>
    </rPh>
    <rPh sb="7" eb="8">
      <t>ネン</t>
    </rPh>
    <phoneticPr fontId="4"/>
  </si>
  <si>
    <t>4) 建物の用途</t>
    <rPh sb="3" eb="5">
      <t>タテモノ</t>
    </rPh>
    <rPh sb="6" eb="7">
      <t>ヨウ</t>
    </rPh>
    <rPh sb="7" eb="8">
      <t>ト</t>
    </rPh>
    <phoneticPr fontId="4"/>
  </si>
  <si>
    <t>2.本調査診断の考え方</t>
    <rPh sb="2" eb="3">
      <t>ホン</t>
    </rPh>
    <rPh sb="3" eb="5">
      <t>チョウサ</t>
    </rPh>
    <rPh sb="5" eb="7">
      <t>シンダン</t>
    </rPh>
    <rPh sb="8" eb="9">
      <t>カンガ</t>
    </rPh>
    <rPh sb="10" eb="11">
      <t>カタ</t>
    </rPh>
    <phoneticPr fontId="4"/>
  </si>
  <si>
    <t>・県内のCB壁の実態調査としてサンプル調査させていただきます。</t>
    <rPh sb="1" eb="3">
      <t>ケンナイ</t>
    </rPh>
    <rPh sb="6" eb="7">
      <t>ヘキ</t>
    </rPh>
    <rPh sb="8" eb="10">
      <t>ジッタイ</t>
    </rPh>
    <rPh sb="10" eb="12">
      <t>チョウサ</t>
    </rPh>
    <rPh sb="19" eb="21">
      <t>チョウサ</t>
    </rPh>
    <phoneticPr fontId="4"/>
  </si>
  <si>
    <t>・調査のレベルとしては目視のみの簡易診断です。別紙のカルテで55点未満で「問題あり」となった場合は、精密診断をお勧めします。</t>
    <rPh sb="1" eb="3">
      <t>チョウサ</t>
    </rPh>
    <rPh sb="11" eb="13">
      <t>モクシ</t>
    </rPh>
    <rPh sb="16" eb="18">
      <t>カンイ</t>
    </rPh>
    <rPh sb="18" eb="20">
      <t>シンダン</t>
    </rPh>
    <rPh sb="23" eb="25">
      <t>ベッシ</t>
    </rPh>
    <rPh sb="32" eb="33">
      <t>テン</t>
    </rPh>
    <rPh sb="33" eb="35">
      <t>ミマン</t>
    </rPh>
    <rPh sb="37" eb="39">
      <t>モンダイ</t>
    </rPh>
    <rPh sb="46" eb="48">
      <t>バアイ</t>
    </rPh>
    <rPh sb="50" eb="52">
      <t>セイミツ</t>
    </rPh>
    <rPh sb="52" eb="54">
      <t>シンダン</t>
    </rPh>
    <rPh sb="56" eb="57">
      <t>スス</t>
    </rPh>
    <phoneticPr fontId="4"/>
  </si>
  <si>
    <t>既存コンクリートブロック塀・現況調査票</t>
    <rPh sb="0" eb="2">
      <t>キソン</t>
    </rPh>
    <rPh sb="12" eb="13">
      <t>ヘイ</t>
    </rPh>
    <rPh sb="14" eb="16">
      <t>ゲンキョウ</t>
    </rPh>
    <rPh sb="16" eb="18">
      <t>チョウサ</t>
    </rPh>
    <rPh sb="18" eb="19">
      <t>ヒョウ</t>
    </rPh>
    <phoneticPr fontId="1"/>
  </si>
  <si>
    <t>調査員のコメント欄</t>
    <rPh sb="0" eb="3">
      <t>チョウサイン</t>
    </rPh>
    <rPh sb="8" eb="9">
      <t>ラン</t>
    </rPh>
    <phoneticPr fontId="1"/>
  </si>
  <si>
    <t>・精密診断は建築士事務所にご相談ください。費用は個人負担となります。</t>
    <rPh sb="1" eb="3">
      <t>セイミツ</t>
    </rPh>
    <rPh sb="3" eb="5">
      <t>シンダン</t>
    </rPh>
    <rPh sb="6" eb="9">
      <t>ケンチクシ</t>
    </rPh>
    <rPh sb="9" eb="11">
      <t>ジム</t>
    </rPh>
    <rPh sb="11" eb="12">
      <t>ショ</t>
    </rPh>
    <rPh sb="14" eb="16">
      <t>ソウダン</t>
    </rPh>
    <rPh sb="21" eb="23">
      <t>ヒヨウ</t>
    </rPh>
    <rPh sb="24" eb="26">
      <t>コジン</t>
    </rPh>
    <rPh sb="26" eb="28">
      <t>フタン</t>
    </rPh>
    <phoneticPr fontId="1"/>
  </si>
  <si>
    <t>A.基本性能の診断(基本性能値)</t>
    <rPh sb="2" eb="4">
      <t>キホン</t>
    </rPh>
    <rPh sb="4" eb="6">
      <t>セイノウ</t>
    </rPh>
    <rPh sb="7" eb="9">
      <t>シンダン</t>
    </rPh>
    <rPh sb="10" eb="12">
      <t>キホン</t>
    </rPh>
    <rPh sb="12" eb="14">
      <t>セイノウ</t>
    </rPh>
    <rPh sb="14" eb="15">
      <t>チ</t>
    </rPh>
    <phoneticPr fontId="1"/>
  </si>
  <si>
    <t>診断</t>
    <rPh sb="0" eb="2">
      <t>シンダン</t>
    </rPh>
    <phoneticPr fontId="1"/>
  </si>
  <si>
    <t>項目</t>
    <rPh sb="0" eb="2">
      <t>コウモク</t>
    </rPh>
    <phoneticPr fontId="1"/>
  </si>
  <si>
    <t>基準点</t>
    <rPh sb="0" eb="3">
      <t>キジュンテン</t>
    </rPh>
    <phoneticPr fontId="1"/>
  </si>
  <si>
    <t>評価点</t>
    <rPh sb="0" eb="3">
      <t>ヒョウカテン</t>
    </rPh>
    <phoneticPr fontId="1"/>
  </si>
  <si>
    <t>選択</t>
    <rPh sb="0" eb="2">
      <t>センタク</t>
    </rPh>
    <phoneticPr fontId="1"/>
  </si>
  <si>
    <t>建築年数</t>
    <rPh sb="0" eb="2">
      <t>ケンチク</t>
    </rPh>
    <rPh sb="2" eb="3">
      <t>ネン</t>
    </rPh>
    <rPh sb="3" eb="4">
      <t>スウ</t>
    </rPh>
    <phoneticPr fontId="1"/>
  </si>
  <si>
    <t>10年未満</t>
    <rPh sb="2" eb="3">
      <t>ネン</t>
    </rPh>
    <rPh sb="3" eb="5">
      <t>ミマン</t>
    </rPh>
    <phoneticPr fontId="1"/>
  </si>
  <si>
    <t>20年以上、不明</t>
    <rPh sb="2" eb="3">
      <t>ネン</t>
    </rPh>
    <rPh sb="3" eb="5">
      <t>イジョウ</t>
    </rPh>
    <rPh sb="6" eb="8">
      <t>フメイ</t>
    </rPh>
    <phoneticPr fontId="1"/>
  </si>
  <si>
    <t>10年以上20年未満</t>
    <rPh sb="2" eb="3">
      <t>ネン</t>
    </rPh>
    <rPh sb="3" eb="5">
      <t>イジョウ</t>
    </rPh>
    <rPh sb="7" eb="8">
      <t>ネン</t>
    </rPh>
    <rPh sb="8" eb="10">
      <t>ミマン</t>
    </rPh>
    <phoneticPr fontId="1"/>
  </si>
  <si>
    <t>○</t>
    <phoneticPr fontId="1"/>
  </si>
  <si>
    <t>高さの増積み</t>
    <rPh sb="0" eb="1">
      <t>タカ</t>
    </rPh>
    <rPh sb="3" eb="4">
      <t>マ</t>
    </rPh>
    <rPh sb="4" eb="5">
      <t>ヅ</t>
    </rPh>
    <phoneticPr fontId="1"/>
  </si>
  <si>
    <t>なし</t>
    <phoneticPr fontId="1"/>
  </si>
  <si>
    <t>あり</t>
    <phoneticPr fontId="1"/>
  </si>
  <si>
    <t>使用状況</t>
    <rPh sb="0" eb="2">
      <t>シヨウ</t>
    </rPh>
    <rPh sb="2" eb="4">
      <t>ジョウキョウ</t>
    </rPh>
    <phoneticPr fontId="1"/>
  </si>
  <si>
    <t>塀単独の使用</t>
    <rPh sb="0" eb="1">
      <t>ヘイ</t>
    </rPh>
    <rPh sb="1" eb="3">
      <t>タンドク</t>
    </rPh>
    <rPh sb="4" eb="6">
      <t>シヨウ</t>
    </rPh>
    <phoneticPr fontId="1"/>
  </si>
  <si>
    <t>土留・外壁を兼用</t>
    <rPh sb="0" eb="2">
      <t>ドドメ</t>
    </rPh>
    <rPh sb="3" eb="5">
      <t>ガイヘキ</t>
    </rPh>
    <rPh sb="6" eb="8">
      <t>ケンヨウ</t>
    </rPh>
    <phoneticPr fontId="1"/>
  </si>
  <si>
    <t>塀の高さ</t>
    <rPh sb="0" eb="1">
      <t>ヘイ</t>
    </rPh>
    <rPh sb="2" eb="3">
      <t>タカ</t>
    </rPh>
    <phoneticPr fontId="1"/>
  </si>
  <si>
    <t>1.2m以下</t>
    <rPh sb="4" eb="6">
      <t>イカ</t>
    </rPh>
    <phoneticPr fontId="1"/>
  </si>
  <si>
    <t>2.2mを超える</t>
    <rPh sb="5" eb="6">
      <t>コ</t>
    </rPh>
    <phoneticPr fontId="1"/>
  </si>
  <si>
    <t>塀の厚さ</t>
    <rPh sb="0" eb="1">
      <t>ヘイ</t>
    </rPh>
    <rPh sb="2" eb="3">
      <t>アツ</t>
    </rPh>
    <phoneticPr fontId="1"/>
  </si>
  <si>
    <t>15cm以上</t>
    <rPh sb="4" eb="6">
      <t>イジョウ</t>
    </rPh>
    <phoneticPr fontId="1"/>
  </si>
  <si>
    <t>12cm</t>
    <phoneticPr fontId="1"/>
  </si>
  <si>
    <t>10cm</t>
    <phoneticPr fontId="1"/>
  </si>
  <si>
    <t>透かしブロック</t>
    <rPh sb="0" eb="1">
      <t>ス</t>
    </rPh>
    <phoneticPr fontId="1"/>
  </si>
  <si>
    <t>鉄筋</t>
    <rPh sb="0" eb="2">
      <t>テッキン</t>
    </rPh>
    <phoneticPr fontId="1"/>
  </si>
  <si>
    <t>確認不能</t>
    <rPh sb="0" eb="2">
      <t>カクニン</t>
    </rPh>
    <rPh sb="2" eb="4">
      <t>フノウ</t>
    </rPh>
    <phoneticPr fontId="1"/>
  </si>
  <si>
    <t>控え壁・控え柱</t>
    <rPh sb="0" eb="1">
      <t>ヒカエ</t>
    </rPh>
    <rPh sb="2" eb="3">
      <t>カベ</t>
    </rPh>
    <rPh sb="4" eb="5">
      <t>ヒカエ</t>
    </rPh>
    <rPh sb="6" eb="7">
      <t>ハシラ</t>
    </rPh>
    <phoneticPr fontId="1"/>
  </si>
  <si>
    <t>笠木</t>
    <rPh sb="0" eb="2">
      <t>カサギ</t>
    </rPh>
    <phoneticPr fontId="1"/>
  </si>
  <si>
    <t>基本性能合計点</t>
    <rPh sb="0" eb="2">
      <t>キホン</t>
    </rPh>
    <rPh sb="2" eb="4">
      <t>セイノウ</t>
    </rPh>
    <rPh sb="4" eb="6">
      <t>ゴウケイ</t>
    </rPh>
    <rPh sb="6" eb="7">
      <t>テン</t>
    </rPh>
    <phoneticPr fontId="1"/>
  </si>
  <si>
    <t>B.壁体の外観診断(外観係数)</t>
    <rPh sb="2" eb="4">
      <t>ヘキタイ</t>
    </rPh>
    <rPh sb="5" eb="7">
      <t>ガイカン</t>
    </rPh>
    <rPh sb="7" eb="9">
      <t>シンダン</t>
    </rPh>
    <rPh sb="10" eb="12">
      <t>ガイカン</t>
    </rPh>
    <rPh sb="12" eb="14">
      <t>ケイスウ</t>
    </rPh>
    <phoneticPr fontId="1"/>
  </si>
  <si>
    <t>全体の傾き</t>
    <rPh sb="0" eb="2">
      <t>ゼンタイ</t>
    </rPh>
    <rPh sb="3" eb="4">
      <t>カタム</t>
    </rPh>
    <phoneticPr fontId="1"/>
  </si>
  <si>
    <t>ひび割れ</t>
    <phoneticPr fontId="1"/>
  </si>
  <si>
    <t>損傷</t>
    <rPh sb="0" eb="2">
      <t>ソンショウ</t>
    </rPh>
    <phoneticPr fontId="1"/>
  </si>
  <si>
    <t>著しい汚れ</t>
    <rPh sb="0" eb="1">
      <t>イチジル</t>
    </rPh>
    <rPh sb="3" eb="4">
      <t>ヨゴ</t>
    </rPh>
    <phoneticPr fontId="1"/>
  </si>
  <si>
    <t>外観係数</t>
    <rPh sb="0" eb="2">
      <t>ガイカン</t>
    </rPh>
    <rPh sb="2" eb="4">
      <t>ケイスウ</t>
    </rPh>
    <phoneticPr fontId="1"/>
  </si>
  <si>
    <t>C.壁体の耐力診断(耐力係数)</t>
    <rPh sb="2" eb="4">
      <t>ヘキタイ</t>
    </rPh>
    <rPh sb="5" eb="7">
      <t>タイリョク</t>
    </rPh>
    <rPh sb="7" eb="9">
      <t>シンダン</t>
    </rPh>
    <rPh sb="10" eb="12">
      <t>タイリョク</t>
    </rPh>
    <rPh sb="12" eb="14">
      <t>ケイスウ</t>
    </rPh>
    <phoneticPr fontId="1"/>
  </si>
  <si>
    <t>動かない</t>
    <rPh sb="0" eb="1">
      <t>ウゴ</t>
    </rPh>
    <phoneticPr fontId="1"/>
  </si>
  <si>
    <t>わずかに動く</t>
    <rPh sb="4" eb="5">
      <t>ウゴ</t>
    </rPh>
    <phoneticPr fontId="1"/>
  </si>
  <si>
    <t>大きく動く</t>
    <rPh sb="0" eb="1">
      <t>オオ</t>
    </rPh>
    <rPh sb="3" eb="4">
      <t>ウゴ</t>
    </rPh>
    <phoneticPr fontId="1"/>
  </si>
  <si>
    <t>耐力係数</t>
    <rPh sb="0" eb="2">
      <t>タイリョク</t>
    </rPh>
    <rPh sb="2" eb="4">
      <t>ケイスウ</t>
    </rPh>
    <phoneticPr fontId="1"/>
  </si>
  <si>
    <t>D.保全状態の診断(保全係数)</t>
    <rPh sb="2" eb="4">
      <t>ホゼン</t>
    </rPh>
    <rPh sb="4" eb="6">
      <t>ジョウタイ</t>
    </rPh>
    <rPh sb="7" eb="9">
      <t>シンダン</t>
    </rPh>
    <rPh sb="10" eb="12">
      <t>ホゼン</t>
    </rPh>
    <rPh sb="12" eb="14">
      <t>ケイスウ</t>
    </rPh>
    <phoneticPr fontId="1"/>
  </si>
  <si>
    <t>補強・転倒防止対策の有無</t>
    <rPh sb="0" eb="2">
      <t>ホキョウ</t>
    </rPh>
    <rPh sb="3" eb="5">
      <t>テントウ</t>
    </rPh>
    <rPh sb="5" eb="7">
      <t>ボウシ</t>
    </rPh>
    <rPh sb="7" eb="9">
      <t>タイサク</t>
    </rPh>
    <rPh sb="10" eb="12">
      <t>ウム</t>
    </rPh>
    <phoneticPr fontId="1"/>
  </si>
  <si>
    <t>診断結果の判定</t>
    <rPh sb="0" eb="2">
      <t>シンダン</t>
    </rPh>
    <rPh sb="2" eb="4">
      <t>ケッカ</t>
    </rPh>
    <rPh sb="5" eb="7">
      <t>ハンテイ</t>
    </rPh>
    <phoneticPr fontId="1"/>
  </si>
  <si>
    <t>基本性能値</t>
    <rPh sb="0" eb="2">
      <t>キホン</t>
    </rPh>
    <rPh sb="2" eb="4">
      <t>セイノウ</t>
    </rPh>
    <rPh sb="4" eb="5">
      <t>チ</t>
    </rPh>
    <phoneticPr fontId="1"/>
  </si>
  <si>
    <t>保全係数</t>
    <rPh sb="0" eb="2">
      <t>ホゼン</t>
    </rPh>
    <rPh sb="2" eb="4">
      <t>ケイスウ</t>
    </rPh>
    <phoneticPr fontId="1"/>
  </si>
  <si>
    <t>=</t>
    <phoneticPr fontId="1"/>
  </si>
  <si>
    <t>*</t>
    <phoneticPr fontId="1"/>
  </si>
  <si>
    <t>総合評点</t>
    <rPh sb="0" eb="2">
      <t>ソウゴウ</t>
    </rPh>
    <rPh sb="2" eb="4">
      <t>ヒョウテン</t>
    </rPh>
    <phoneticPr fontId="1"/>
  </si>
  <si>
    <t>判定</t>
    <rPh sb="0" eb="2">
      <t>ハンテイ</t>
    </rPh>
    <phoneticPr fontId="1"/>
  </si>
  <si>
    <t>今後の対応</t>
    <rPh sb="0" eb="2">
      <t>コンゴ</t>
    </rPh>
    <rPh sb="3" eb="5">
      <t>タイオウ</t>
    </rPh>
    <phoneticPr fontId="1"/>
  </si>
  <si>
    <t>70点以上</t>
    <rPh sb="2" eb="5">
      <t>テンイジョウ</t>
    </rPh>
    <phoneticPr fontId="1"/>
  </si>
  <si>
    <t>総合評点(Q)の計算</t>
    <rPh sb="0" eb="2">
      <t>ソウゴウ</t>
    </rPh>
    <rPh sb="2" eb="4">
      <t>ヒョウテン</t>
    </rPh>
    <rPh sb="8" eb="10">
      <t>ケイサン</t>
    </rPh>
    <phoneticPr fontId="1"/>
  </si>
  <si>
    <t>総合評点(Q)</t>
    <rPh sb="0" eb="2">
      <t>ソウゴウ</t>
    </rPh>
    <rPh sb="2" eb="4">
      <t>ヒョウテン</t>
    </rPh>
    <phoneticPr fontId="1"/>
  </si>
  <si>
    <t>安全である</t>
    <rPh sb="0" eb="2">
      <t>アンゼン</t>
    </rPh>
    <phoneticPr fontId="1"/>
  </si>
  <si>
    <t>一応安全である</t>
    <rPh sb="0" eb="2">
      <t>イチオウ</t>
    </rPh>
    <rPh sb="2" eb="4">
      <t>アンゼン</t>
    </rPh>
    <phoneticPr fontId="1"/>
  </si>
  <si>
    <t>注意を要する</t>
    <rPh sb="0" eb="2">
      <t>チュウイ</t>
    </rPh>
    <rPh sb="3" eb="4">
      <t>ヨウ</t>
    </rPh>
    <phoneticPr fontId="1"/>
  </si>
  <si>
    <t>危険である</t>
    <rPh sb="0" eb="2">
      <t>キケン</t>
    </rPh>
    <phoneticPr fontId="1"/>
  </si>
  <si>
    <t>3～5年後にまた診断してください</t>
    <rPh sb="3" eb="5">
      <t>ネンゴ</t>
    </rPh>
    <rPh sb="8" eb="10">
      <t>シンダン</t>
    </rPh>
    <phoneticPr fontId="1"/>
  </si>
  <si>
    <t>55≦Q＜70</t>
    <phoneticPr fontId="1"/>
  </si>
  <si>
    <t>40≦Q＜55</t>
    <phoneticPr fontId="1"/>
  </si>
  <si>
    <t>Q＜40</t>
    <phoneticPr fontId="1"/>
  </si>
  <si>
    <t>1年後にまた診断してください</t>
    <rPh sb="1" eb="3">
      <t>ネンゴ</t>
    </rPh>
    <rPh sb="6" eb="8">
      <t>シンダン</t>
    </rPh>
    <phoneticPr fontId="1"/>
  </si>
  <si>
    <t>精密診断を行い、再度判定するか、転倒防止対策等を講じてください</t>
    <rPh sb="0" eb="2">
      <t>セイミツ</t>
    </rPh>
    <rPh sb="2" eb="4">
      <t>シンダン</t>
    </rPh>
    <rPh sb="5" eb="6">
      <t>オコナ</t>
    </rPh>
    <rPh sb="8" eb="10">
      <t>サイド</t>
    </rPh>
    <rPh sb="10" eb="12">
      <t>ハンテイ</t>
    </rPh>
    <rPh sb="16" eb="18">
      <t>テントウ</t>
    </rPh>
    <rPh sb="18" eb="20">
      <t>ボウシ</t>
    </rPh>
    <rPh sb="20" eb="22">
      <t>タイサク</t>
    </rPh>
    <rPh sb="22" eb="23">
      <t>トウ</t>
    </rPh>
    <rPh sb="24" eb="25">
      <t>コウ</t>
    </rPh>
    <phoneticPr fontId="1"/>
  </si>
  <si>
    <t>早急に転倒防止策を講じるか、塀を撤去してください</t>
    <rPh sb="0" eb="2">
      <t>サッキュウ</t>
    </rPh>
    <rPh sb="3" eb="5">
      <t>テントウ</t>
    </rPh>
    <rPh sb="5" eb="7">
      <t>ボウシ</t>
    </rPh>
    <rPh sb="7" eb="8">
      <t>サク</t>
    </rPh>
    <rPh sb="9" eb="10">
      <t>コウ</t>
    </rPh>
    <rPh sb="14" eb="15">
      <t>ヘイ</t>
    </rPh>
    <rPh sb="16" eb="18">
      <t>テッキョ</t>
    </rPh>
    <phoneticPr fontId="1"/>
  </si>
  <si>
    <t>現地調査後の調査員の対応</t>
    <rPh sb="0" eb="2">
      <t>ゲンチ</t>
    </rPh>
    <rPh sb="2" eb="4">
      <t>チョウサ</t>
    </rPh>
    <rPh sb="4" eb="5">
      <t>ゴ</t>
    </rPh>
    <rPh sb="6" eb="9">
      <t>チョウサイン</t>
    </rPh>
    <rPh sb="10" eb="12">
      <t>タイオウ</t>
    </rPh>
    <phoneticPr fontId="1"/>
  </si>
  <si>
    <t>・同じ結果でこのフォーマットを埋めて、評点を決めて下さい。</t>
    <rPh sb="1" eb="2">
      <t>オナ</t>
    </rPh>
    <rPh sb="3" eb="5">
      <t>ケッカ</t>
    </rPh>
    <rPh sb="15" eb="16">
      <t>ウ</t>
    </rPh>
    <rPh sb="19" eb="21">
      <t>ヒョウテン</t>
    </rPh>
    <rPh sb="22" eb="23">
      <t>キ</t>
    </rPh>
    <rPh sb="25" eb="26">
      <t>クダ</t>
    </rPh>
    <phoneticPr fontId="1"/>
  </si>
  <si>
    <t>・塀の所有者が求められる場合は、別紙の診断カルテを手交してください。</t>
    <rPh sb="1" eb="2">
      <t>ヘイ</t>
    </rPh>
    <rPh sb="3" eb="6">
      <t>ショユウシャ</t>
    </rPh>
    <rPh sb="7" eb="8">
      <t>モト</t>
    </rPh>
    <rPh sb="12" eb="14">
      <t>バアイ</t>
    </rPh>
    <rPh sb="16" eb="18">
      <t>ベッシ</t>
    </rPh>
    <rPh sb="19" eb="21">
      <t>シンダン</t>
    </rPh>
    <rPh sb="25" eb="27">
      <t>シュコウ</t>
    </rPh>
    <phoneticPr fontId="1"/>
  </si>
  <si>
    <t>・このシートはサポートセンターにメール送信して報告してください。</t>
    <rPh sb="19" eb="21">
      <t>ソウシン</t>
    </rPh>
    <rPh sb="23" eb="25">
      <t>ホウコク</t>
    </rPh>
    <phoneticPr fontId="1"/>
  </si>
  <si>
    <t>・報告受領の連絡が有って、調査終了になります。ご苦労様でした。</t>
    <rPh sb="1" eb="3">
      <t>ホウコク</t>
    </rPh>
    <rPh sb="3" eb="5">
      <t>ジュリョウ</t>
    </rPh>
    <rPh sb="6" eb="8">
      <t>レンラク</t>
    </rPh>
    <rPh sb="9" eb="10">
      <t>ア</t>
    </rPh>
    <rPh sb="13" eb="15">
      <t>チョウサ</t>
    </rPh>
    <rPh sb="15" eb="17">
      <t>シュウリョウ</t>
    </rPh>
    <rPh sb="24" eb="27">
      <t>クロウサマ</t>
    </rPh>
    <phoneticPr fontId="1"/>
  </si>
  <si>
    <t>・不明な点はサポートセンターに、いつでも相談してください。</t>
    <rPh sb="1" eb="3">
      <t>フメイ</t>
    </rPh>
    <rPh sb="4" eb="5">
      <t>テン</t>
    </rPh>
    <rPh sb="20" eb="22">
      <t>ソウダン</t>
    </rPh>
    <phoneticPr fontId="1"/>
  </si>
  <si>
    <t>※1:感度の良い方位磁石を目地に近づけて針が振れると「鉄筋有り」です。</t>
    <rPh sb="3" eb="5">
      <t>カンド</t>
    </rPh>
    <rPh sb="6" eb="7">
      <t>ヨ</t>
    </rPh>
    <rPh sb="8" eb="10">
      <t>ホウイ</t>
    </rPh>
    <rPh sb="10" eb="12">
      <t>ジシャク</t>
    </rPh>
    <rPh sb="13" eb="15">
      <t>メジ</t>
    </rPh>
    <rPh sb="16" eb="17">
      <t>チカ</t>
    </rPh>
    <rPh sb="20" eb="21">
      <t>ハリ</t>
    </rPh>
    <rPh sb="22" eb="23">
      <t>フ</t>
    </rPh>
    <rPh sb="27" eb="29">
      <t>テッキン</t>
    </rPh>
    <rPh sb="29" eb="30">
      <t>アリ</t>
    </rPh>
    <phoneticPr fontId="1"/>
  </si>
  <si>
    <t>このシートの評点は建築学会の公表した「診断カルテ」に基づくものです。</t>
    <rPh sb="6" eb="8">
      <t>ヒョウテン</t>
    </rPh>
    <rPh sb="9" eb="11">
      <t>ケンチク</t>
    </rPh>
    <rPh sb="11" eb="13">
      <t>ガッカイ</t>
    </rPh>
    <rPh sb="14" eb="16">
      <t>コウヒョウ</t>
    </rPh>
    <rPh sb="19" eb="21">
      <t>シンダン</t>
    </rPh>
    <rPh sb="26" eb="27">
      <t>モト</t>
    </rPh>
    <phoneticPr fontId="1"/>
  </si>
  <si>
    <t>　　　氏邸</t>
    <rPh sb="3" eb="4">
      <t>シ</t>
    </rPh>
    <rPh sb="4" eb="5">
      <t>テイ</t>
    </rPh>
    <phoneticPr fontId="4"/>
  </si>
  <si>
    <t>沖縄県</t>
    <rPh sb="0" eb="3">
      <t>オキナワケン</t>
    </rPh>
    <phoneticPr fontId="4"/>
  </si>
  <si>
    <t>昭和　　年竣工(築　　年)</t>
    <rPh sb="0" eb="2">
      <t>ショウワ</t>
    </rPh>
    <rPh sb="4" eb="5">
      <t>ネン</t>
    </rPh>
    <rPh sb="5" eb="7">
      <t>シュンコウ</t>
    </rPh>
    <rPh sb="8" eb="9">
      <t>チク</t>
    </rPh>
    <rPh sb="11" eb="12">
      <t>ネン</t>
    </rPh>
    <phoneticPr fontId="4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</si>
  <si>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</si>
  <si>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平成　　年　月</t>
    <rPh sb="0" eb="2">
      <t>ヘイセイ</t>
    </rPh>
    <rPh sb="4" eb="5">
      <t>ネン</t>
    </rPh>
    <rPh sb="6" eb="7">
      <t>ガツ</t>
    </rPh>
    <phoneticPr fontId="1"/>
  </si>
  <si>
    <t>地上  階、地下なし、塔屋なし</t>
    <rPh sb="0" eb="2">
      <t>チジョウ</t>
    </rPh>
    <rPh sb="4" eb="5">
      <t>カイ</t>
    </rPh>
    <rPh sb="6" eb="8">
      <t>チカ</t>
    </rPh>
    <rPh sb="11" eb="13">
      <t>トウヤ</t>
    </rPh>
    <phoneticPr fontId="4"/>
  </si>
  <si>
    <t xml:space="preserve">   造</t>
    <rPh sb="3" eb="4">
      <t>ゾウ</t>
    </rPh>
    <phoneticPr fontId="4"/>
  </si>
  <si>
    <t>塀下に擁壁なし</t>
    <rPh sb="0" eb="1">
      <t>ヘイ</t>
    </rPh>
    <rPh sb="1" eb="2">
      <t>シタ</t>
    </rPh>
    <rPh sb="3" eb="5">
      <t>ヨウヘキ</t>
    </rPh>
    <phoneticPr fontId="1"/>
  </si>
  <si>
    <t>塀下に擁壁あり</t>
    <rPh sb="0" eb="1">
      <t>ヘイ</t>
    </rPh>
    <rPh sb="1" eb="2">
      <t>シタ</t>
    </rPh>
    <rPh sb="3" eb="5">
      <t>ヨウヘキ</t>
    </rPh>
    <phoneticPr fontId="1"/>
  </si>
  <si>
    <t>1.2mを超え、2.2m以下</t>
    <rPh sb="5" eb="6">
      <t>コ</t>
    </rPh>
    <rPh sb="12" eb="14">
      <t>イカ</t>
    </rPh>
    <phoneticPr fontId="1"/>
  </si>
  <si>
    <t>なし</t>
    <phoneticPr fontId="1"/>
  </si>
  <si>
    <t>あり</t>
    <phoneticPr fontId="1"/>
  </si>
  <si>
    <t>塀の位置</t>
    <rPh sb="0" eb="1">
      <t>ヘイ</t>
    </rPh>
    <rPh sb="2" eb="4">
      <t>イチ</t>
    </rPh>
    <phoneticPr fontId="1"/>
  </si>
  <si>
    <t>あり(方位計で測定) ※1</t>
    <rPh sb="3" eb="5">
      <t>ホウイ</t>
    </rPh>
    <rPh sb="5" eb="6">
      <t>ケイ</t>
    </rPh>
    <rPh sb="7" eb="9">
      <t>ソクテイ</t>
    </rPh>
    <phoneticPr fontId="1"/>
  </si>
  <si>
    <r>
      <t>ぐらつき</t>
    </r>
    <r>
      <rPr>
        <sz val="10"/>
        <rFont val="ＭＳ 明朝"/>
        <family val="1"/>
        <charset val="128"/>
      </rPr>
      <t>※2</t>
    </r>
    <phoneticPr fontId="1"/>
  </si>
  <si>
    <t>　※2 診断する場合は、周囲に人がいないことを確認し、必ず前方へ押すこと。</t>
    <phoneticPr fontId="1"/>
  </si>
  <si>
    <t>★</t>
    <phoneticPr fontId="1"/>
  </si>
  <si>
    <t>※診断結果は、あくまでも目安です。専門家による精密診断を受けると、より正確に判定できます。</t>
    <rPh sb="1" eb="3">
      <t>シンダン</t>
    </rPh>
    <rPh sb="3" eb="5">
      <t>ケッカ</t>
    </rPh>
    <rPh sb="12" eb="14">
      <t>メヤス</t>
    </rPh>
    <rPh sb="17" eb="19">
      <t>センモン</t>
    </rPh>
    <rPh sb="19" eb="20">
      <t>カ</t>
    </rPh>
    <rPh sb="23" eb="25">
      <t>セイミツ</t>
    </rPh>
    <rPh sb="25" eb="27">
      <t>シンダン</t>
    </rPh>
    <rPh sb="28" eb="29">
      <t>ウ</t>
    </rPh>
    <rPh sb="35" eb="37">
      <t>セイカク</t>
    </rPh>
    <rPh sb="38" eb="40">
      <t>ハンテイ</t>
    </rPh>
    <phoneticPr fontId="1"/>
  </si>
  <si>
    <t>©NPO法人　沖縄県建築設計サポートセンター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</si>
</sst>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0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rgb="FFFF0000"/>
      <name val="ＭＳ 明朝"/>
      <family val="2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明朝"/>
      <family val="2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14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2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justifyLastLine="1"/>
    </xf>
    <xf numFmtId="0" fontId="6" fillId="0" borderId="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4" xfId="3" applyFont="1" applyBorder="1">
      <alignment vertical="center"/>
    </xf>
    <xf numFmtId="0" fontId="15" fillId="0" borderId="5" xfId="3" applyFont="1" applyBorder="1">
      <alignment vertical="center"/>
    </xf>
    <xf numFmtId="0" fontId="5" fillId="0" borderId="5" xfId="3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 justifyLastLine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 justifyLastLine="1"/>
    </xf>
    <xf numFmtId="0" fontId="9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2" xfId="0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9" xfId="2" applyBorder="1" applyAlignment="1">
      <alignment horizontal="left" vertical="distributed" wrapText="1"/>
    </xf>
    <xf numFmtId="0" fontId="5" fillId="0" borderId="0" xfId="2" applyBorder="1" applyAlignment="1">
      <alignment horizontal="left" vertical="distributed" wrapText="1"/>
    </xf>
    <xf numFmtId="0" fontId="5" fillId="0" borderId="10" xfId="2" applyBorder="1" applyAlignment="1">
      <alignment horizontal="left" vertical="distributed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4" xfId="2" applyBorder="1" applyAlignment="1">
      <alignment horizontal="left" vertical="distributed" wrapText="1"/>
    </xf>
    <xf numFmtId="0" fontId="5" fillId="0" borderId="5" xfId="2" applyBorder="1" applyAlignment="1">
      <alignment horizontal="left" vertical="distributed" wrapText="1"/>
    </xf>
    <xf numFmtId="0" fontId="5" fillId="0" borderId="6" xfId="2" applyBorder="1" applyAlignment="1">
      <alignment horizontal="left" vertical="distributed" wrapText="1"/>
    </xf>
    <xf numFmtId="0" fontId="10" fillId="0" borderId="0" xfId="0" applyFont="1" applyAlignment="1">
      <alignment horizontal="distributed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5" fillId="0" borderId="17" xfId="2" applyFont="1" applyBorder="1" applyAlignment="1">
      <alignment horizontal="center" vertical="center" justifyLastLine="1"/>
    </xf>
    <xf numFmtId="0" fontId="5" fillId="0" borderId="20" xfId="2" applyFont="1" applyBorder="1" applyAlignment="1">
      <alignment horizontal="center" vertical="center" justifyLastLine="1"/>
    </xf>
    <xf numFmtId="58" fontId="5" fillId="0" borderId="18" xfId="2" applyNumberFormat="1" applyFont="1" applyBorder="1" applyAlignment="1">
      <alignment horizontal="center" vertical="center"/>
    </xf>
    <xf numFmtId="58" fontId="5" fillId="0" borderId="2" xfId="2" applyNumberFormat="1" applyFont="1" applyBorder="1" applyAlignment="1">
      <alignment horizontal="center" vertical="center"/>
    </xf>
    <xf numFmtId="58" fontId="5" fillId="0" borderId="3" xfId="2" applyNumberFormat="1" applyFont="1" applyBorder="1" applyAlignment="1">
      <alignment horizontal="center" vertical="center"/>
    </xf>
    <xf numFmtId="58" fontId="5" fillId="0" borderId="15" xfId="2" applyNumberFormat="1" applyFont="1" applyBorder="1" applyAlignment="1">
      <alignment horizontal="center" vertical="center"/>
    </xf>
    <xf numFmtId="58" fontId="5" fillId="0" borderId="0" xfId="2" applyNumberFormat="1" applyFont="1" applyBorder="1" applyAlignment="1">
      <alignment horizontal="center" vertical="center"/>
    </xf>
    <xf numFmtId="58" fontId="5" fillId="0" borderId="10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28575</xdr:rowOff>
    </xdr:from>
    <xdr:to>
      <xdr:col>2</xdr:col>
      <xdr:colOff>419100</xdr:colOff>
      <xdr:row>16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6675" y="2676525"/>
          <a:ext cx="1381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現況写真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枚程度</a:t>
          </a:r>
        </a:p>
      </xdr:txBody>
    </xdr:sp>
    <xdr:clientData/>
  </xdr:twoCellAnchor>
  <xdr:twoCellAnchor>
    <xdr:from>
      <xdr:col>9</xdr:col>
      <xdr:colOff>104775</xdr:colOff>
      <xdr:row>34</xdr:row>
      <xdr:rowOff>142874</xdr:rowOff>
    </xdr:from>
    <xdr:to>
      <xdr:col>11</xdr:col>
      <xdr:colOff>419100</xdr:colOff>
      <xdr:row>44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4733925" y="6029324"/>
          <a:ext cx="1343025" cy="143827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「選択」欄はプルダウンメニューで「○」か「空白」のどちらかにしてください。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項目で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か所以上「○」があると結果が悪くなります。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1"/>
  <sheetViews>
    <sheetView tabSelected="1" zoomScale="120" zoomScaleNormal="120" workbookViewId="0">
      <selection activeCell="D2" sqref="D2:G3"/>
    </sheetView>
  </sheetViews>
  <sheetFormatPr defaultRowHeight="12" x14ac:dyDescent="0.15"/>
  <cols>
    <col min="1" max="13" width="7.7109375" customWidth="1"/>
  </cols>
  <sheetData>
    <row r="1" spans="1:12" ht="20.100000000000001" customHeight="1" thickBot="1" x14ac:dyDescent="0.2">
      <c r="D1" s="119" t="s">
        <v>25</v>
      </c>
      <c r="E1" s="119"/>
      <c r="F1" s="119"/>
      <c r="G1" s="119"/>
      <c r="H1" s="119"/>
      <c r="I1" s="119"/>
    </row>
    <row r="2" spans="1:12" ht="13.5" customHeight="1" x14ac:dyDescent="0.15">
      <c r="A2" s="120" t="s">
        <v>13</v>
      </c>
      <c r="B2" s="122"/>
      <c r="C2" s="123"/>
      <c r="D2" s="126" t="s">
        <v>14</v>
      </c>
      <c r="E2" s="126"/>
      <c r="F2" s="126"/>
      <c r="G2" s="127"/>
      <c r="H2" s="130" t="s">
        <v>1</v>
      </c>
      <c r="I2" s="132" t="s">
        <v>104</v>
      </c>
      <c r="J2" s="133"/>
      <c r="K2" s="133"/>
      <c r="L2" s="134"/>
    </row>
    <row r="3" spans="1:12" ht="13.5" customHeight="1" thickBot="1" x14ac:dyDescent="0.2">
      <c r="A3" s="121"/>
      <c r="B3" s="124"/>
      <c r="C3" s="125"/>
      <c r="D3" s="128"/>
      <c r="E3" s="128"/>
      <c r="F3" s="128"/>
      <c r="G3" s="129"/>
      <c r="H3" s="131"/>
      <c r="I3" s="135"/>
      <c r="J3" s="136"/>
      <c r="K3" s="136"/>
      <c r="L3" s="137"/>
    </row>
    <row r="4" spans="1:12" ht="13.5" customHeight="1" x14ac:dyDescent="0.15">
      <c r="A4" s="104" t="s">
        <v>15</v>
      </c>
      <c r="B4" s="30"/>
      <c r="C4" s="30"/>
      <c r="D4" s="31"/>
      <c r="E4" s="31"/>
      <c r="F4" s="32" t="s">
        <v>2</v>
      </c>
      <c r="G4" s="32" t="s">
        <v>16</v>
      </c>
      <c r="H4" s="33"/>
      <c r="I4" s="34"/>
      <c r="J4" s="33"/>
      <c r="K4" s="35"/>
      <c r="L4" s="36"/>
    </row>
    <row r="5" spans="1:12" ht="13.5" customHeight="1" thickBot="1" x14ac:dyDescent="0.2">
      <c r="A5" s="105"/>
      <c r="B5" s="3"/>
      <c r="C5" s="3"/>
      <c r="D5" s="4"/>
      <c r="E5" s="4"/>
      <c r="F5" s="5" t="s">
        <v>3</v>
      </c>
      <c r="G5" s="5" t="s">
        <v>17</v>
      </c>
      <c r="H5" s="5"/>
      <c r="I5" s="6"/>
      <c r="J5" s="5" t="s">
        <v>4</v>
      </c>
      <c r="K5" s="20"/>
      <c r="L5" s="37"/>
    </row>
    <row r="6" spans="1:12" ht="13.5" customHeight="1" x14ac:dyDescent="0.15">
      <c r="A6" s="8"/>
      <c r="B6" s="3"/>
      <c r="C6" s="3"/>
      <c r="D6" s="4"/>
      <c r="E6" s="4"/>
      <c r="F6" s="5" t="s">
        <v>5</v>
      </c>
      <c r="G6" s="5" t="s">
        <v>18</v>
      </c>
      <c r="H6" s="7"/>
      <c r="I6" s="6"/>
      <c r="J6" s="5" t="s">
        <v>7</v>
      </c>
      <c r="K6" s="20" t="s">
        <v>105</v>
      </c>
      <c r="L6" s="37"/>
    </row>
    <row r="7" spans="1:12" ht="13.5" customHeight="1" thickBot="1" x14ac:dyDescent="0.2">
      <c r="A7" s="38"/>
      <c r="B7" s="39"/>
      <c r="C7" s="39"/>
      <c r="D7" s="40"/>
      <c r="E7" s="40"/>
      <c r="F7" s="41" t="s">
        <v>6</v>
      </c>
      <c r="G7" s="41" t="s">
        <v>19</v>
      </c>
      <c r="H7" s="42"/>
      <c r="I7" s="43"/>
      <c r="J7" s="41"/>
      <c r="K7" s="44"/>
      <c r="L7" s="45"/>
    </row>
    <row r="8" spans="1:12" ht="13.5" customHeight="1" x14ac:dyDescent="0.15">
      <c r="A8" s="9" t="s">
        <v>8</v>
      </c>
      <c r="B8" s="10"/>
      <c r="C8" s="10"/>
      <c r="D8" s="10"/>
      <c r="E8" s="10"/>
      <c r="F8" s="10"/>
      <c r="G8" s="9" t="s">
        <v>22</v>
      </c>
      <c r="H8" s="10"/>
      <c r="I8" s="10"/>
      <c r="J8" s="10"/>
      <c r="K8" s="10"/>
      <c r="L8" s="11"/>
    </row>
    <row r="9" spans="1:12" ht="13.5" customHeight="1" x14ac:dyDescent="0.15">
      <c r="A9" s="12" t="s">
        <v>9</v>
      </c>
      <c r="B9" s="13"/>
      <c r="C9" s="14" t="s">
        <v>101</v>
      </c>
      <c r="D9" s="14"/>
      <c r="E9" s="14"/>
      <c r="F9" s="14"/>
      <c r="G9" s="106" t="s">
        <v>23</v>
      </c>
      <c r="H9" s="107"/>
      <c r="I9" s="107"/>
      <c r="J9" s="107"/>
      <c r="K9" s="107"/>
      <c r="L9" s="108"/>
    </row>
    <row r="10" spans="1:12" ht="13.5" customHeight="1" x14ac:dyDescent="0.15">
      <c r="A10" s="12" t="s">
        <v>10</v>
      </c>
      <c r="B10" s="13"/>
      <c r="C10" s="14" t="s">
        <v>102</v>
      </c>
      <c r="D10" s="14"/>
      <c r="E10" s="14"/>
      <c r="F10" s="14"/>
      <c r="G10" s="106"/>
      <c r="H10" s="107"/>
      <c r="I10" s="107"/>
      <c r="J10" s="107"/>
      <c r="K10" s="107"/>
      <c r="L10" s="108"/>
    </row>
    <row r="11" spans="1:12" ht="13.5" customHeight="1" x14ac:dyDescent="0.15">
      <c r="A11" s="12" t="s">
        <v>11</v>
      </c>
      <c r="B11" s="13"/>
      <c r="C11" s="14" t="s">
        <v>107</v>
      </c>
      <c r="D11" s="14"/>
      <c r="E11" s="14"/>
      <c r="F11" s="14"/>
      <c r="G11" s="106" t="s">
        <v>24</v>
      </c>
      <c r="H11" s="107"/>
      <c r="I11" s="107"/>
      <c r="J11" s="107"/>
      <c r="K11" s="107"/>
      <c r="L11" s="108"/>
    </row>
    <row r="12" spans="1:12" ht="13.5" customHeight="1" x14ac:dyDescent="0.15">
      <c r="A12" s="15"/>
      <c r="B12" s="14"/>
      <c r="C12" s="14" t="s">
        <v>106</v>
      </c>
      <c r="D12" s="14"/>
      <c r="E12" s="14"/>
      <c r="F12" s="14"/>
      <c r="G12" s="106"/>
      <c r="H12" s="107"/>
      <c r="I12" s="107"/>
      <c r="J12" s="107"/>
      <c r="K12" s="107"/>
      <c r="L12" s="108"/>
    </row>
    <row r="13" spans="1:12" ht="13.5" customHeight="1" x14ac:dyDescent="0.15">
      <c r="A13" s="12" t="s">
        <v>21</v>
      </c>
      <c r="B13" s="13"/>
      <c r="C13" s="14" t="s">
        <v>12</v>
      </c>
      <c r="D13" s="14"/>
      <c r="E13" s="14"/>
      <c r="F13" s="14"/>
      <c r="G13" s="106"/>
      <c r="H13" s="107"/>
      <c r="I13" s="107"/>
      <c r="J13" s="107"/>
      <c r="K13" s="107"/>
      <c r="L13" s="108"/>
    </row>
    <row r="14" spans="1:12" ht="13.5" customHeight="1" x14ac:dyDescent="0.15">
      <c r="A14" s="12" t="s">
        <v>20</v>
      </c>
      <c r="B14" s="13"/>
      <c r="C14" s="14" t="s">
        <v>103</v>
      </c>
      <c r="D14" s="14"/>
      <c r="E14" s="14"/>
      <c r="F14" s="14"/>
      <c r="G14" s="106" t="s">
        <v>27</v>
      </c>
      <c r="H14" s="107"/>
      <c r="I14" s="107"/>
      <c r="J14" s="107"/>
      <c r="K14" s="107"/>
      <c r="L14" s="108"/>
    </row>
    <row r="15" spans="1:12" ht="13.5" customHeight="1" thickBot="1" x14ac:dyDescent="0.2">
      <c r="A15" s="16"/>
      <c r="B15" s="17"/>
      <c r="C15" s="18"/>
      <c r="D15" s="18"/>
      <c r="E15" s="21"/>
      <c r="F15" s="19"/>
      <c r="G15" s="116"/>
      <c r="H15" s="117"/>
      <c r="I15" s="117"/>
      <c r="J15" s="117"/>
      <c r="K15" s="117"/>
      <c r="L15" s="118"/>
    </row>
    <row r="16" spans="1:12" ht="13.5" customHeight="1" x14ac:dyDescent="0.15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/>
    </row>
    <row r="17" spans="1:12" ht="13.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112"/>
    </row>
    <row r="18" spans="1:12" ht="13.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12"/>
    </row>
    <row r="19" spans="1:12" ht="13.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12"/>
    </row>
    <row r="20" spans="1:12" ht="13.5" customHeight="1" x14ac:dyDescent="0.15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12"/>
    </row>
    <row r="21" spans="1:12" ht="13.5" customHeight="1" x14ac:dyDescent="0.1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112"/>
    </row>
    <row r="22" spans="1:12" ht="13.5" customHeight="1" x14ac:dyDescent="0.1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12"/>
    </row>
    <row r="23" spans="1:12" ht="13.5" customHeight="1" x14ac:dyDescent="0.1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112"/>
    </row>
    <row r="24" spans="1:12" ht="13.5" customHeight="1" x14ac:dyDescent="0.15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12"/>
    </row>
    <row r="25" spans="1:12" ht="13.5" customHeight="1" x14ac:dyDescent="0.1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112"/>
    </row>
    <row r="26" spans="1:12" ht="13.5" customHeight="1" x14ac:dyDescent="0.1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12"/>
    </row>
    <row r="27" spans="1:12" ht="13.5" customHeight="1" x14ac:dyDescent="0.1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12"/>
    </row>
    <row r="28" spans="1:12" ht="13.5" customHeight="1" x14ac:dyDescent="0.1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12"/>
    </row>
    <row r="29" spans="1:12" ht="13.5" customHeight="1" x14ac:dyDescent="0.1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12"/>
    </row>
    <row r="30" spans="1:12" ht="13.5" customHeight="1" x14ac:dyDescent="0.15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12"/>
    </row>
    <row r="31" spans="1:12" ht="13.5" customHeight="1" x14ac:dyDescent="0.15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112"/>
    </row>
    <row r="32" spans="1:12" ht="13.5" customHeight="1" x14ac:dyDescent="0.15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112"/>
    </row>
    <row r="33" spans="1:16" ht="13.5" customHeight="1" thickBot="1" x14ac:dyDescent="0.2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5"/>
    </row>
    <row r="34" spans="1:16" ht="12" customHeight="1" x14ac:dyDescent="0.15">
      <c r="A34" s="60" t="s">
        <v>28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6" ht="12" customHeight="1" x14ac:dyDescent="0.15">
      <c r="A35" s="93" t="s">
        <v>29</v>
      </c>
      <c r="B35" s="103"/>
      <c r="C35" s="103" t="s">
        <v>30</v>
      </c>
      <c r="D35" s="103"/>
      <c r="E35" s="103"/>
      <c r="F35" s="29" t="s">
        <v>31</v>
      </c>
      <c r="G35" s="29" t="s">
        <v>33</v>
      </c>
      <c r="H35" s="25"/>
      <c r="I35" s="29" t="s">
        <v>32</v>
      </c>
      <c r="J35" s="25"/>
      <c r="K35" s="25"/>
      <c r="L35" s="26"/>
    </row>
    <row r="36" spans="1:16" ht="12" customHeight="1" x14ac:dyDescent="0.15">
      <c r="A36" s="100" t="s">
        <v>34</v>
      </c>
      <c r="B36" s="97"/>
      <c r="C36" s="97" t="s">
        <v>35</v>
      </c>
      <c r="D36" s="97"/>
      <c r="E36" s="97"/>
      <c r="F36" s="29">
        <v>10</v>
      </c>
      <c r="G36" s="55"/>
      <c r="H36" s="25"/>
      <c r="I36" s="29" t="str">
        <f>IF(G36="○",10,"")</f>
        <v/>
      </c>
      <c r="J36" s="25"/>
      <c r="K36" s="25"/>
      <c r="L36" s="26"/>
      <c r="O36" s="1" t="s">
        <v>38</v>
      </c>
      <c r="P36" s="1"/>
    </row>
    <row r="37" spans="1:16" ht="12" customHeight="1" x14ac:dyDescent="0.15">
      <c r="A37" s="24"/>
      <c r="B37" s="25"/>
      <c r="C37" s="97" t="s">
        <v>37</v>
      </c>
      <c r="D37" s="97"/>
      <c r="E37" s="97"/>
      <c r="F37" s="29">
        <v>8</v>
      </c>
      <c r="G37" s="55"/>
      <c r="H37" s="25"/>
      <c r="I37" s="29" t="str">
        <f>IF(G37="○",8,"")</f>
        <v/>
      </c>
      <c r="J37" s="25"/>
      <c r="K37" s="25"/>
      <c r="L37" s="26"/>
    </row>
    <row r="38" spans="1:16" ht="12" customHeight="1" x14ac:dyDescent="0.15">
      <c r="A38" s="24"/>
      <c r="B38" s="25"/>
      <c r="C38" s="97" t="s">
        <v>36</v>
      </c>
      <c r="D38" s="97"/>
      <c r="E38" s="97"/>
      <c r="F38" s="29">
        <v>5</v>
      </c>
      <c r="G38" s="55" t="s">
        <v>0</v>
      </c>
      <c r="H38" s="25"/>
      <c r="I38" s="29">
        <f>IF(G38="○",5,"")</f>
        <v>5</v>
      </c>
      <c r="J38" s="25"/>
      <c r="K38" s="25"/>
      <c r="L38" s="26"/>
    </row>
    <row r="39" spans="1:16" ht="12" customHeight="1" x14ac:dyDescent="0.15">
      <c r="A39" s="100" t="s">
        <v>39</v>
      </c>
      <c r="B39" s="97"/>
      <c r="C39" s="97" t="s">
        <v>40</v>
      </c>
      <c r="D39" s="97"/>
      <c r="E39" s="97"/>
      <c r="F39" s="29">
        <v>10</v>
      </c>
      <c r="G39" s="55"/>
      <c r="H39" s="25"/>
      <c r="I39" s="29" t="str">
        <f>IF(G39="○",10,"")</f>
        <v/>
      </c>
      <c r="J39" s="25"/>
      <c r="K39" s="25"/>
      <c r="L39" s="26"/>
    </row>
    <row r="40" spans="1:16" ht="12" customHeight="1" x14ac:dyDescent="0.15">
      <c r="A40" s="24"/>
      <c r="B40" s="25"/>
      <c r="C40" s="97" t="s">
        <v>41</v>
      </c>
      <c r="D40" s="97"/>
      <c r="E40" s="97"/>
      <c r="F40" s="29">
        <v>0</v>
      </c>
      <c r="G40" s="55" t="s">
        <v>0</v>
      </c>
      <c r="H40" s="25"/>
      <c r="I40" s="29">
        <f>IF(G40="○",0,"")</f>
        <v>0</v>
      </c>
      <c r="J40" s="25"/>
      <c r="K40" s="25"/>
      <c r="L40" s="26"/>
    </row>
    <row r="41" spans="1:16" ht="12" customHeight="1" x14ac:dyDescent="0.15">
      <c r="A41" s="100" t="s">
        <v>42</v>
      </c>
      <c r="B41" s="97"/>
      <c r="C41" s="97" t="s">
        <v>43</v>
      </c>
      <c r="D41" s="97"/>
      <c r="E41" s="97"/>
      <c r="F41" s="29">
        <v>10</v>
      </c>
      <c r="G41" s="55"/>
      <c r="H41" s="25"/>
      <c r="I41" s="29" t="str">
        <f t="shared" ref="I41" si="0">IF(G41="○",10,"")</f>
        <v/>
      </c>
      <c r="J41" s="25"/>
      <c r="K41" s="25"/>
      <c r="L41" s="26"/>
    </row>
    <row r="42" spans="1:16" ht="12" customHeight="1" x14ac:dyDescent="0.15">
      <c r="A42" s="24"/>
      <c r="B42" s="25"/>
      <c r="C42" s="97" t="s">
        <v>44</v>
      </c>
      <c r="D42" s="97"/>
      <c r="E42" s="97"/>
      <c r="F42" s="29">
        <v>0</v>
      </c>
      <c r="G42" s="55" t="s">
        <v>0</v>
      </c>
      <c r="H42" s="25"/>
      <c r="I42" s="29">
        <f t="shared" ref="I42" si="1">IF(G42="○",0,"")</f>
        <v>0</v>
      </c>
      <c r="J42" s="25"/>
      <c r="K42" s="25"/>
      <c r="L42" s="26"/>
    </row>
    <row r="43" spans="1:16" ht="12" customHeight="1" x14ac:dyDescent="0.15">
      <c r="A43" s="102" t="s">
        <v>113</v>
      </c>
      <c r="B43" s="101"/>
      <c r="C43" s="101" t="s">
        <v>108</v>
      </c>
      <c r="D43" s="101"/>
      <c r="E43" s="101"/>
      <c r="F43" s="71">
        <v>10</v>
      </c>
      <c r="G43" s="55" t="s">
        <v>0</v>
      </c>
      <c r="H43" s="25"/>
      <c r="I43" s="29">
        <f t="shared" ref="I43" si="2">IF(G43="○",10,"")</f>
        <v>10</v>
      </c>
      <c r="J43" s="25"/>
      <c r="K43" s="25"/>
      <c r="L43" s="26"/>
    </row>
    <row r="44" spans="1:16" ht="12" customHeight="1" x14ac:dyDescent="0.15">
      <c r="A44" s="72"/>
      <c r="B44" s="73"/>
      <c r="C44" s="101" t="s">
        <v>109</v>
      </c>
      <c r="D44" s="101"/>
      <c r="E44" s="101"/>
      <c r="F44" s="71">
        <v>5</v>
      </c>
      <c r="G44" s="55"/>
      <c r="H44" s="25"/>
      <c r="I44" s="29" t="str">
        <f>IF(G44="○",5,"")</f>
        <v/>
      </c>
      <c r="J44" s="25"/>
      <c r="K44" s="25"/>
      <c r="L44" s="26"/>
    </row>
    <row r="45" spans="1:16" ht="12" customHeight="1" x14ac:dyDescent="0.15">
      <c r="A45" s="102" t="s">
        <v>45</v>
      </c>
      <c r="B45" s="101"/>
      <c r="C45" s="101" t="s">
        <v>46</v>
      </c>
      <c r="D45" s="101"/>
      <c r="E45" s="101"/>
      <c r="F45" s="71">
        <v>15</v>
      </c>
      <c r="G45" s="55"/>
      <c r="H45" s="25"/>
      <c r="I45" s="29" t="str">
        <f>IF(G45="○",15,"")</f>
        <v/>
      </c>
      <c r="J45" s="25"/>
      <c r="K45" s="25"/>
      <c r="L45" s="26"/>
    </row>
    <row r="46" spans="1:16" ht="12" customHeight="1" x14ac:dyDescent="0.15">
      <c r="A46" s="72"/>
      <c r="B46" s="73"/>
      <c r="C46" s="101" t="s">
        <v>110</v>
      </c>
      <c r="D46" s="101"/>
      <c r="E46" s="101"/>
      <c r="F46" s="71">
        <v>10</v>
      </c>
      <c r="G46" s="55" t="s">
        <v>0</v>
      </c>
      <c r="H46" s="25"/>
      <c r="I46" s="29">
        <f>IF(G46="○",10,"")</f>
        <v>10</v>
      </c>
      <c r="J46" s="25"/>
      <c r="K46" s="25"/>
      <c r="L46" s="26"/>
    </row>
    <row r="47" spans="1:16" ht="12" customHeight="1" x14ac:dyDescent="0.15">
      <c r="A47" s="72"/>
      <c r="B47" s="73"/>
      <c r="C47" s="101" t="s">
        <v>47</v>
      </c>
      <c r="D47" s="101"/>
      <c r="E47" s="101"/>
      <c r="F47" s="71">
        <v>0</v>
      </c>
      <c r="G47" s="55"/>
      <c r="H47" s="25"/>
      <c r="I47" s="29" t="str">
        <f>IF(G47="○",0,"")</f>
        <v/>
      </c>
      <c r="J47" s="25"/>
      <c r="K47" s="25"/>
      <c r="L47" s="26"/>
    </row>
    <row r="48" spans="1:16" ht="12" customHeight="1" x14ac:dyDescent="0.15">
      <c r="A48" s="102" t="s">
        <v>48</v>
      </c>
      <c r="B48" s="101"/>
      <c r="C48" s="101" t="s">
        <v>49</v>
      </c>
      <c r="D48" s="101"/>
      <c r="E48" s="101"/>
      <c r="F48" s="71">
        <v>10</v>
      </c>
      <c r="G48" s="55" t="s">
        <v>0</v>
      </c>
      <c r="H48" s="25"/>
      <c r="I48" s="29">
        <v>10</v>
      </c>
      <c r="J48" s="25"/>
      <c r="K48" s="25"/>
      <c r="L48" s="26"/>
    </row>
    <row r="49" spans="1:13" ht="12" customHeight="1" x14ac:dyDescent="0.15">
      <c r="A49" s="72"/>
      <c r="B49" s="73"/>
      <c r="C49" s="101" t="s">
        <v>50</v>
      </c>
      <c r="D49" s="101"/>
      <c r="E49" s="101"/>
      <c r="F49" s="71">
        <v>8</v>
      </c>
      <c r="G49" s="55"/>
      <c r="H49" s="25"/>
      <c r="I49" s="29" t="str">
        <f>IF(G49="○",8,"")</f>
        <v/>
      </c>
      <c r="J49" s="25"/>
      <c r="K49" s="25"/>
      <c r="L49" s="26"/>
    </row>
    <row r="50" spans="1:13" ht="12" customHeight="1" x14ac:dyDescent="0.15">
      <c r="A50" s="72"/>
      <c r="B50" s="73"/>
      <c r="C50" s="101" t="s">
        <v>51</v>
      </c>
      <c r="D50" s="101"/>
      <c r="E50" s="101"/>
      <c r="F50" s="71">
        <v>5</v>
      </c>
      <c r="G50" s="55"/>
      <c r="H50" s="25"/>
      <c r="I50" s="29" t="str">
        <f>IF(G50="○",5,"")</f>
        <v/>
      </c>
      <c r="J50" s="25"/>
      <c r="K50" s="25"/>
      <c r="L50" s="26"/>
    </row>
    <row r="51" spans="1:13" ht="12" customHeight="1" x14ac:dyDescent="0.15">
      <c r="A51" s="102" t="s">
        <v>52</v>
      </c>
      <c r="B51" s="101"/>
      <c r="C51" s="101" t="s">
        <v>111</v>
      </c>
      <c r="D51" s="101"/>
      <c r="E51" s="101"/>
      <c r="F51" s="71">
        <v>10</v>
      </c>
      <c r="G51" s="55"/>
      <c r="H51" s="25"/>
      <c r="I51" s="29" t="str">
        <f t="shared" ref="I51" si="3">IF(G51="○",10,"")</f>
        <v/>
      </c>
      <c r="J51" s="25"/>
      <c r="K51" s="25"/>
      <c r="L51" s="26"/>
    </row>
    <row r="52" spans="1:13" ht="12" customHeight="1" x14ac:dyDescent="0.15">
      <c r="A52" s="72"/>
      <c r="B52" s="73"/>
      <c r="C52" s="101" t="s">
        <v>112</v>
      </c>
      <c r="D52" s="101"/>
      <c r="E52" s="101"/>
      <c r="F52" s="71">
        <v>5</v>
      </c>
      <c r="G52" s="55" t="s">
        <v>0</v>
      </c>
      <c r="H52" s="25"/>
      <c r="I52" s="29">
        <f>IF(G52="○",5,"")</f>
        <v>5</v>
      </c>
      <c r="J52" s="25"/>
      <c r="K52" s="25"/>
      <c r="L52" s="26"/>
    </row>
    <row r="53" spans="1:13" ht="12" customHeight="1" x14ac:dyDescent="0.15">
      <c r="A53" s="100" t="s">
        <v>53</v>
      </c>
      <c r="B53" s="97"/>
      <c r="C53" s="97" t="s">
        <v>114</v>
      </c>
      <c r="D53" s="97"/>
      <c r="E53" s="97"/>
      <c r="F53" s="29">
        <v>10</v>
      </c>
      <c r="G53" s="55"/>
      <c r="H53" s="25"/>
      <c r="I53" s="29" t="str">
        <f t="shared" ref="I53" si="4">IF(G53="○",10,"")</f>
        <v/>
      </c>
      <c r="J53" s="25"/>
      <c r="K53" s="25"/>
      <c r="L53" s="26"/>
      <c r="M53" s="67"/>
    </row>
    <row r="54" spans="1:13" ht="12" customHeight="1" x14ac:dyDescent="0.15">
      <c r="A54" s="24"/>
      <c r="B54" s="25"/>
      <c r="C54" s="97" t="s">
        <v>40</v>
      </c>
      <c r="D54" s="97"/>
      <c r="E54" s="97"/>
      <c r="F54" s="29">
        <v>0</v>
      </c>
      <c r="G54" s="55" t="s">
        <v>0</v>
      </c>
      <c r="H54" s="25"/>
      <c r="I54" s="29">
        <f>IF(G54="○",0,"")</f>
        <v>0</v>
      </c>
      <c r="J54" s="25"/>
      <c r="K54" s="25"/>
      <c r="L54" s="26"/>
    </row>
    <row r="55" spans="1:13" ht="12" customHeight="1" x14ac:dyDescent="0.15">
      <c r="A55" s="24"/>
      <c r="B55" s="25"/>
      <c r="C55" s="25" t="s">
        <v>54</v>
      </c>
      <c r="D55" s="25"/>
      <c r="E55" s="25"/>
      <c r="F55" s="29">
        <v>0</v>
      </c>
      <c r="G55" s="55"/>
      <c r="H55" s="25"/>
      <c r="I55" s="29" t="str">
        <f>IF(G55="○",0,"")</f>
        <v/>
      </c>
      <c r="J55" s="25"/>
      <c r="K55" s="25"/>
      <c r="L55" s="26"/>
    </row>
    <row r="56" spans="1:13" ht="12" customHeight="1" x14ac:dyDescent="0.15">
      <c r="A56" s="100" t="s">
        <v>55</v>
      </c>
      <c r="B56" s="97"/>
      <c r="C56" s="97" t="s">
        <v>41</v>
      </c>
      <c r="D56" s="97"/>
      <c r="E56" s="97"/>
      <c r="F56" s="29">
        <v>10</v>
      </c>
      <c r="G56" s="55"/>
      <c r="H56" s="25"/>
      <c r="I56" s="29" t="str">
        <f t="shared" ref="I56" si="5">IF(G56="○",10,"")</f>
        <v/>
      </c>
      <c r="J56" s="25"/>
      <c r="K56" s="25"/>
      <c r="L56" s="26"/>
    </row>
    <row r="57" spans="1:13" ht="12" customHeight="1" x14ac:dyDescent="0.15">
      <c r="A57" s="24"/>
      <c r="B57" s="25"/>
      <c r="C57" s="97" t="s">
        <v>40</v>
      </c>
      <c r="D57" s="97"/>
      <c r="E57" s="97"/>
      <c r="F57" s="29">
        <v>5</v>
      </c>
      <c r="G57" s="55" t="s">
        <v>0</v>
      </c>
      <c r="H57" s="25"/>
      <c r="I57" s="29">
        <f>IF(G57="○",5,"")</f>
        <v>5</v>
      </c>
      <c r="J57" s="25" t="s">
        <v>57</v>
      </c>
      <c r="K57" s="25"/>
      <c r="L57" s="26"/>
    </row>
    <row r="58" spans="1:13" ht="12" customHeight="1" x14ac:dyDescent="0.15">
      <c r="A58" s="100" t="s">
        <v>56</v>
      </c>
      <c r="B58" s="97"/>
      <c r="C58" s="97" t="s">
        <v>41</v>
      </c>
      <c r="D58" s="97"/>
      <c r="E58" s="97"/>
      <c r="F58" s="29">
        <v>10</v>
      </c>
      <c r="G58" s="55" t="s">
        <v>0</v>
      </c>
      <c r="H58" s="25"/>
      <c r="I58" s="29">
        <f t="shared" ref="I58" si="6">IF(G58="○",10,"")</f>
        <v>10</v>
      </c>
      <c r="J58" s="25"/>
      <c r="K58" s="25"/>
      <c r="L58" s="26"/>
    </row>
    <row r="59" spans="1:13" ht="12" customHeight="1" x14ac:dyDescent="0.15">
      <c r="A59" s="24"/>
      <c r="B59" s="25"/>
      <c r="C59" s="97" t="s">
        <v>40</v>
      </c>
      <c r="D59" s="97"/>
      <c r="E59" s="97"/>
      <c r="F59" s="29">
        <v>5</v>
      </c>
      <c r="G59" s="55"/>
      <c r="H59" s="25"/>
      <c r="I59" s="29" t="str">
        <f>IF(G59="○",5,"")</f>
        <v/>
      </c>
      <c r="J59" s="25"/>
      <c r="K59" s="56">
        <f>SUM(I36:I59)</f>
        <v>55</v>
      </c>
      <c r="L59" s="26"/>
    </row>
    <row r="60" spans="1:13" ht="12" customHeight="1" x14ac:dyDescent="0.15">
      <c r="A60" s="61" t="s">
        <v>58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</row>
    <row r="61" spans="1:13" ht="12" customHeight="1" x14ac:dyDescent="0.15">
      <c r="A61" s="100" t="s">
        <v>59</v>
      </c>
      <c r="B61" s="97"/>
      <c r="C61" s="97" t="s">
        <v>40</v>
      </c>
      <c r="D61" s="97"/>
      <c r="E61" s="97"/>
      <c r="F61" s="62">
        <v>1</v>
      </c>
      <c r="G61" s="55"/>
      <c r="H61" s="25"/>
      <c r="I61" s="29" t="str">
        <f>IF(G61="○",1,"")</f>
        <v/>
      </c>
      <c r="J61" s="25"/>
      <c r="K61" s="25"/>
      <c r="L61" s="26"/>
    </row>
    <row r="62" spans="1:13" ht="12" customHeight="1" x14ac:dyDescent="0.15">
      <c r="A62" s="24"/>
      <c r="B62" s="25"/>
      <c r="C62" s="97" t="s">
        <v>41</v>
      </c>
      <c r="D62" s="97"/>
      <c r="E62" s="97"/>
      <c r="F62" s="62">
        <v>0.7</v>
      </c>
      <c r="G62" s="55" t="s">
        <v>0</v>
      </c>
      <c r="H62" s="25"/>
      <c r="I62" s="29">
        <f>IF(G62="○",0.7,"")</f>
        <v>0.7</v>
      </c>
      <c r="J62" s="25"/>
      <c r="K62" s="25"/>
      <c r="L62" s="26"/>
    </row>
    <row r="63" spans="1:13" ht="12" customHeight="1" x14ac:dyDescent="0.15">
      <c r="A63" s="100" t="s">
        <v>60</v>
      </c>
      <c r="B63" s="97"/>
      <c r="C63" s="97" t="s">
        <v>40</v>
      </c>
      <c r="D63" s="97"/>
      <c r="E63" s="97"/>
      <c r="F63" s="62">
        <v>1</v>
      </c>
      <c r="G63" s="55"/>
      <c r="H63" s="25"/>
      <c r="I63" s="29" t="str">
        <f t="shared" ref="I63" si="7">IF(G63="○",1,"")</f>
        <v/>
      </c>
      <c r="J63" s="25"/>
      <c r="K63" s="25"/>
      <c r="L63" s="26"/>
    </row>
    <row r="64" spans="1:13" ht="12" customHeight="1" x14ac:dyDescent="0.15">
      <c r="A64" s="24"/>
      <c r="B64" s="25"/>
      <c r="C64" s="97" t="s">
        <v>41</v>
      </c>
      <c r="D64" s="97"/>
      <c r="E64" s="97"/>
      <c r="F64" s="62">
        <v>0.7</v>
      </c>
      <c r="G64" s="55" t="s">
        <v>0</v>
      </c>
      <c r="H64" s="25"/>
      <c r="I64" s="29">
        <f t="shared" ref="I64" si="8">IF(G64="○",0.7,"")</f>
        <v>0.7</v>
      </c>
      <c r="J64" s="25"/>
      <c r="K64" s="25"/>
      <c r="L64" s="26"/>
    </row>
    <row r="65" spans="1:13" ht="12" customHeight="1" x14ac:dyDescent="0.15">
      <c r="A65" s="100" t="s">
        <v>61</v>
      </c>
      <c r="B65" s="97"/>
      <c r="C65" s="97" t="s">
        <v>40</v>
      </c>
      <c r="D65" s="97"/>
      <c r="E65" s="97"/>
      <c r="F65" s="62">
        <v>1</v>
      </c>
      <c r="G65" s="55"/>
      <c r="H65" s="25"/>
      <c r="I65" s="29" t="str">
        <f t="shared" ref="I65" si="9">IF(G65="○",1,"")</f>
        <v/>
      </c>
      <c r="J65" s="25"/>
      <c r="K65" s="25"/>
      <c r="L65" s="26"/>
    </row>
    <row r="66" spans="1:13" ht="12" customHeight="1" x14ac:dyDescent="0.15">
      <c r="A66" s="24"/>
      <c r="B66" s="25"/>
      <c r="C66" s="97" t="s">
        <v>41</v>
      </c>
      <c r="D66" s="97"/>
      <c r="E66" s="97"/>
      <c r="F66" s="62">
        <v>0.7</v>
      </c>
      <c r="G66" s="55" t="s">
        <v>0</v>
      </c>
      <c r="H66" s="25"/>
      <c r="I66" s="29">
        <f t="shared" ref="I66" si="10">IF(G66="○",0.7,"")</f>
        <v>0.7</v>
      </c>
      <c r="J66" s="25" t="s">
        <v>63</v>
      </c>
      <c r="K66" s="25"/>
      <c r="L66" s="26"/>
    </row>
    <row r="67" spans="1:13" ht="12" customHeight="1" x14ac:dyDescent="0.15">
      <c r="A67" s="100" t="s">
        <v>62</v>
      </c>
      <c r="B67" s="97"/>
      <c r="C67" s="97" t="s">
        <v>40</v>
      </c>
      <c r="D67" s="97"/>
      <c r="E67" s="97"/>
      <c r="F67" s="62">
        <v>1</v>
      </c>
      <c r="G67" s="55" t="s">
        <v>0</v>
      </c>
      <c r="H67" s="25"/>
      <c r="I67" s="29">
        <f t="shared" ref="I67" si="11">IF(G67="○",1,"")</f>
        <v>1</v>
      </c>
      <c r="J67" s="25"/>
      <c r="K67" s="25"/>
      <c r="L67" s="26"/>
    </row>
    <row r="68" spans="1:13" ht="12" customHeight="1" x14ac:dyDescent="0.15">
      <c r="A68" s="24"/>
      <c r="B68" s="25"/>
      <c r="C68" s="97" t="s">
        <v>41</v>
      </c>
      <c r="D68" s="97"/>
      <c r="E68" s="97"/>
      <c r="F68" s="62">
        <v>0.7</v>
      </c>
      <c r="G68" s="55"/>
      <c r="H68" s="25"/>
      <c r="I68" s="29" t="str">
        <f t="shared" ref="I68" si="12">IF(G68="○",0.7,"")</f>
        <v/>
      </c>
      <c r="J68" s="25"/>
      <c r="K68" s="59">
        <f>MIN(I61:I68)</f>
        <v>0.7</v>
      </c>
      <c r="L68" s="26"/>
    </row>
    <row r="69" spans="1:13" ht="12" customHeight="1" x14ac:dyDescent="0.15">
      <c r="A69" s="61" t="s">
        <v>64</v>
      </c>
      <c r="B69" s="25"/>
      <c r="C69" s="63"/>
      <c r="D69" s="63"/>
      <c r="E69" s="63"/>
      <c r="F69" s="29"/>
      <c r="G69" s="29"/>
      <c r="H69" s="25"/>
      <c r="I69" s="29"/>
      <c r="J69" s="25"/>
      <c r="K69" s="25"/>
      <c r="L69" s="26"/>
    </row>
    <row r="70" spans="1:13" ht="12" customHeight="1" x14ac:dyDescent="0.15">
      <c r="A70" s="100" t="s">
        <v>115</v>
      </c>
      <c r="B70" s="97"/>
      <c r="C70" s="97" t="s">
        <v>65</v>
      </c>
      <c r="D70" s="97"/>
      <c r="E70" s="97"/>
      <c r="F70" s="62">
        <v>1</v>
      </c>
      <c r="G70" s="55" t="s">
        <v>0</v>
      </c>
      <c r="H70" s="25"/>
      <c r="I70" s="29">
        <f>IF(G70="○",1,"")</f>
        <v>1</v>
      </c>
      <c r="J70" s="25" t="s">
        <v>68</v>
      </c>
      <c r="K70" s="25"/>
      <c r="L70" s="26"/>
      <c r="M70" s="67"/>
    </row>
    <row r="71" spans="1:13" ht="12" customHeight="1" x14ac:dyDescent="0.15">
      <c r="A71" s="24"/>
      <c r="B71" s="25"/>
      <c r="C71" s="97" t="s">
        <v>66</v>
      </c>
      <c r="D71" s="97"/>
      <c r="E71" s="97"/>
      <c r="F71" s="29">
        <v>0.8</v>
      </c>
      <c r="G71" s="55"/>
      <c r="H71" s="25"/>
      <c r="I71" s="29" t="str">
        <f>IF(G71="○",0.8,"")</f>
        <v/>
      </c>
      <c r="J71" s="25"/>
      <c r="K71" s="25"/>
      <c r="L71" s="26"/>
    </row>
    <row r="72" spans="1:13" ht="12" customHeight="1" x14ac:dyDescent="0.15">
      <c r="A72" s="24"/>
      <c r="B72" s="25"/>
      <c r="C72" s="97" t="s">
        <v>67</v>
      </c>
      <c r="D72" s="97"/>
      <c r="E72" s="97"/>
      <c r="F72" s="29">
        <v>0.5</v>
      </c>
      <c r="G72" s="55"/>
      <c r="H72" s="25"/>
      <c r="I72" s="29" t="str">
        <f>IF(G72="○",0.5,"")</f>
        <v/>
      </c>
      <c r="J72" s="25"/>
      <c r="K72" s="59">
        <f>MIN(I70:I72)</f>
        <v>1</v>
      </c>
      <c r="L72" s="26"/>
    </row>
    <row r="73" spans="1:13" ht="12" customHeight="1" x14ac:dyDescent="0.15">
      <c r="A73" s="24" t="s">
        <v>116</v>
      </c>
      <c r="B73" s="25"/>
      <c r="C73" s="68"/>
      <c r="D73" s="68"/>
      <c r="E73" s="68"/>
      <c r="F73" s="69"/>
      <c r="G73" s="69"/>
      <c r="H73" s="25"/>
      <c r="I73" s="69"/>
      <c r="J73" s="25"/>
      <c r="K73" s="70"/>
      <c r="L73" s="26"/>
    </row>
    <row r="74" spans="1:13" ht="12" customHeight="1" x14ac:dyDescent="0.15">
      <c r="A74" s="61" t="s">
        <v>69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6"/>
    </row>
    <row r="75" spans="1:13" ht="12" customHeight="1" x14ac:dyDescent="0.15">
      <c r="A75" s="98" t="s">
        <v>70</v>
      </c>
      <c r="B75" s="99"/>
      <c r="C75" s="97" t="s">
        <v>41</v>
      </c>
      <c r="D75" s="97"/>
      <c r="E75" s="97"/>
      <c r="F75" s="62">
        <v>1.5</v>
      </c>
      <c r="G75" s="55"/>
      <c r="H75" s="25"/>
      <c r="I75" s="29" t="str">
        <f>IF(G75="○",1.5,"")</f>
        <v/>
      </c>
      <c r="J75" s="73" t="s">
        <v>73</v>
      </c>
      <c r="K75" s="25"/>
      <c r="L75" s="26"/>
      <c r="M75" s="74" t="s">
        <v>117</v>
      </c>
    </row>
    <row r="76" spans="1:13" ht="12" customHeight="1" x14ac:dyDescent="0.15">
      <c r="A76" s="98"/>
      <c r="B76" s="99"/>
      <c r="C76" s="97" t="s">
        <v>40</v>
      </c>
      <c r="D76" s="97"/>
      <c r="E76" s="97"/>
      <c r="F76" s="62">
        <v>1</v>
      </c>
      <c r="G76" s="55" t="s">
        <v>0</v>
      </c>
      <c r="H76" s="25"/>
      <c r="I76" s="62">
        <f>IF(G76="○",1,"")</f>
        <v>1</v>
      </c>
      <c r="J76" s="25"/>
      <c r="K76" s="59">
        <f>MIN(I75:I76)</f>
        <v>1</v>
      </c>
      <c r="L76" s="26"/>
    </row>
    <row r="77" spans="1:13" ht="12" customHeight="1" x14ac:dyDescent="0.15">
      <c r="A77" s="24"/>
      <c r="B77" s="25"/>
      <c r="C77" s="63"/>
      <c r="D77" s="63"/>
      <c r="E77" s="63"/>
      <c r="F77" s="29"/>
      <c r="G77" s="29"/>
      <c r="H77" s="25"/>
      <c r="I77" s="29"/>
      <c r="J77" s="25"/>
      <c r="K77" s="25"/>
      <c r="L77" s="26"/>
    </row>
    <row r="78" spans="1:13" ht="12" customHeight="1" thickBot="1" x14ac:dyDescent="0.2">
      <c r="A78" s="61" t="s">
        <v>80</v>
      </c>
      <c r="B78" s="25"/>
      <c r="C78" s="63"/>
      <c r="D78" s="63"/>
      <c r="E78" s="63"/>
      <c r="F78" s="29"/>
      <c r="G78" s="29"/>
      <c r="H78" s="25"/>
      <c r="I78" s="29"/>
      <c r="J78" s="25"/>
      <c r="K78" s="25"/>
      <c r="L78" s="26"/>
    </row>
    <row r="79" spans="1:13" ht="12" customHeight="1" x14ac:dyDescent="0.15">
      <c r="A79" s="87" t="s">
        <v>72</v>
      </c>
      <c r="B79" s="88"/>
      <c r="C79" s="63"/>
      <c r="D79" s="87" t="s">
        <v>63</v>
      </c>
      <c r="E79" s="88"/>
      <c r="F79" s="29"/>
      <c r="G79" s="87" t="s">
        <v>68</v>
      </c>
      <c r="H79" s="88"/>
      <c r="I79" s="29"/>
      <c r="J79" s="87" t="s">
        <v>73</v>
      </c>
      <c r="K79" s="88"/>
      <c r="L79" s="26"/>
    </row>
    <row r="80" spans="1:13" ht="12" customHeight="1" x14ac:dyDescent="0.15">
      <c r="A80" s="93">
        <f>K59</f>
        <v>55</v>
      </c>
      <c r="B80" s="94"/>
      <c r="C80" s="29" t="s">
        <v>75</v>
      </c>
      <c r="D80" s="89">
        <f>K68</f>
        <v>0.7</v>
      </c>
      <c r="E80" s="90"/>
      <c r="F80" s="29" t="s">
        <v>75</v>
      </c>
      <c r="G80" s="89">
        <f>K72</f>
        <v>1</v>
      </c>
      <c r="H80" s="90"/>
      <c r="I80" s="29" t="s">
        <v>75</v>
      </c>
      <c r="J80" s="89">
        <f>K76</f>
        <v>1</v>
      </c>
      <c r="K80" s="90"/>
      <c r="L80" s="26"/>
    </row>
    <row r="81" spans="1:12" ht="12" customHeight="1" thickBot="1" x14ac:dyDescent="0.2">
      <c r="A81" s="95"/>
      <c r="B81" s="96"/>
      <c r="C81" s="63"/>
      <c r="D81" s="91"/>
      <c r="E81" s="92"/>
      <c r="F81" s="29"/>
      <c r="G81" s="91"/>
      <c r="H81" s="92"/>
      <c r="I81" s="29"/>
      <c r="J81" s="91"/>
      <c r="K81" s="92"/>
      <c r="L81" s="26"/>
    </row>
    <row r="82" spans="1:12" ht="12" customHeight="1" thickBot="1" x14ac:dyDescent="0.2">
      <c r="A82" s="24"/>
      <c r="B82" s="25"/>
      <c r="C82" s="63"/>
      <c r="D82" s="63"/>
      <c r="E82" s="63"/>
      <c r="F82" s="29"/>
      <c r="G82" s="29"/>
      <c r="H82" s="25"/>
      <c r="I82" s="29"/>
      <c r="J82" s="25"/>
      <c r="K82" s="25"/>
      <c r="L82" s="26"/>
    </row>
    <row r="83" spans="1:12" ht="12" customHeight="1" x14ac:dyDescent="0.15">
      <c r="A83" s="24"/>
      <c r="B83" s="25"/>
      <c r="C83" s="63"/>
      <c r="D83" s="63"/>
      <c r="E83" s="63"/>
      <c r="F83" s="25"/>
      <c r="G83" s="25"/>
      <c r="H83" s="25"/>
      <c r="I83" s="29"/>
      <c r="J83" s="87" t="s">
        <v>81</v>
      </c>
      <c r="K83" s="88"/>
      <c r="L83" s="26"/>
    </row>
    <row r="84" spans="1:12" ht="12" customHeight="1" x14ac:dyDescent="0.15">
      <c r="A84" s="24"/>
      <c r="B84" s="25"/>
      <c r="C84" s="63"/>
      <c r="D84" s="63"/>
      <c r="E84" s="63"/>
      <c r="F84" s="25"/>
      <c r="G84" s="25"/>
      <c r="H84" s="25"/>
      <c r="I84" s="29" t="s">
        <v>74</v>
      </c>
      <c r="J84" s="89">
        <f>A80*D80*G80*J80</f>
        <v>38.5</v>
      </c>
      <c r="K84" s="90"/>
      <c r="L84" s="26"/>
    </row>
    <row r="85" spans="1:12" ht="12" customHeight="1" thickBot="1" x14ac:dyDescent="0.2">
      <c r="A85" s="24"/>
      <c r="B85" s="25"/>
      <c r="C85" s="63"/>
      <c r="D85" s="63"/>
      <c r="E85" s="63"/>
      <c r="F85" s="25"/>
      <c r="G85" s="25"/>
      <c r="H85" s="25"/>
      <c r="I85" s="29"/>
      <c r="J85" s="91"/>
      <c r="K85" s="92"/>
      <c r="L85" s="26"/>
    </row>
    <row r="86" spans="1:12" ht="12" customHeight="1" thickBot="1" x14ac:dyDescent="0.2">
      <c r="A86" s="61" t="s">
        <v>71</v>
      </c>
      <c r="B86" s="25"/>
      <c r="C86" s="63"/>
      <c r="D86" s="63"/>
      <c r="E86" s="63"/>
      <c r="F86" s="29"/>
      <c r="G86" s="29"/>
      <c r="H86" s="25"/>
      <c r="I86" s="29"/>
      <c r="J86" s="25"/>
      <c r="K86" s="25"/>
      <c r="L86" s="26"/>
    </row>
    <row r="87" spans="1:12" ht="12" customHeight="1" x14ac:dyDescent="0.15">
      <c r="A87" s="78" t="s">
        <v>76</v>
      </c>
      <c r="B87" s="79"/>
      <c r="C87" s="79" t="s">
        <v>77</v>
      </c>
      <c r="D87" s="79"/>
      <c r="E87" s="79"/>
      <c r="F87" s="79" t="s">
        <v>78</v>
      </c>
      <c r="G87" s="79"/>
      <c r="H87" s="79"/>
      <c r="I87" s="79"/>
      <c r="J87" s="79"/>
      <c r="K87" s="57"/>
      <c r="L87" s="26"/>
    </row>
    <row r="88" spans="1:12" ht="12" customHeight="1" x14ac:dyDescent="0.15">
      <c r="A88" s="80" t="s">
        <v>79</v>
      </c>
      <c r="B88" s="81"/>
      <c r="C88" s="81" t="s">
        <v>82</v>
      </c>
      <c r="D88" s="81"/>
      <c r="E88" s="81"/>
      <c r="F88" s="82" t="s">
        <v>86</v>
      </c>
      <c r="G88" s="82"/>
      <c r="H88" s="82"/>
      <c r="I88" s="82"/>
      <c r="J88" s="82"/>
      <c r="K88" s="58" t="str">
        <f>IF(J84&gt;70,"○"," ")</f>
        <v xml:space="preserve"> </v>
      </c>
      <c r="L88" s="26"/>
    </row>
    <row r="89" spans="1:12" ht="12" customHeight="1" x14ac:dyDescent="0.15">
      <c r="A89" s="80" t="s">
        <v>87</v>
      </c>
      <c r="B89" s="81"/>
      <c r="C89" s="81" t="s">
        <v>83</v>
      </c>
      <c r="D89" s="81"/>
      <c r="E89" s="81"/>
      <c r="F89" s="82" t="s">
        <v>90</v>
      </c>
      <c r="G89" s="82"/>
      <c r="H89" s="82"/>
      <c r="I89" s="82"/>
      <c r="J89" s="82"/>
      <c r="K89" s="58" t="str">
        <f>IF(J84&gt;=55,IF(J84&lt;70,"○"," ")," ")</f>
        <v xml:space="preserve"> </v>
      </c>
      <c r="L89" s="26"/>
    </row>
    <row r="90" spans="1:12" ht="12" customHeight="1" x14ac:dyDescent="0.15">
      <c r="A90" s="80" t="s">
        <v>88</v>
      </c>
      <c r="B90" s="81"/>
      <c r="C90" s="81" t="s">
        <v>84</v>
      </c>
      <c r="D90" s="81"/>
      <c r="E90" s="81"/>
      <c r="F90" s="83" t="s">
        <v>91</v>
      </c>
      <c r="G90" s="83"/>
      <c r="H90" s="83"/>
      <c r="I90" s="83"/>
      <c r="J90" s="83"/>
      <c r="K90" s="75" t="str">
        <f>IF(J84&gt;=40,IF(J84&lt;55,"○"," ")," ")</f>
        <v xml:space="preserve"> </v>
      </c>
      <c r="L90" s="26"/>
    </row>
    <row r="91" spans="1:12" ht="12" customHeight="1" x14ac:dyDescent="0.15">
      <c r="A91" s="80"/>
      <c r="B91" s="81"/>
      <c r="C91" s="81"/>
      <c r="D91" s="81"/>
      <c r="E91" s="81"/>
      <c r="F91" s="83"/>
      <c r="G91" s="83"/>
      <c r="H91" s="83"/>
      <c r="I91" s="83"/>
      <c r="J91" s="83"/>
      <c r="K91" s="76" t="str">
        <f t="shared" ref="K91" si="13">IF(J86&gt;=55,IF(J86&lt;70,"○"," ")," ")</f>
        <v xml:space="preserve"> </v>
      </c>
      <c r="L91" s="26"/>
    </row>
    <row r="92" spans="1:12" ht="12" customHeight="1" x14ac:dyDescent="0.15">
      <c r="A92" s="80" t="s">
        <v>89</v>
      </c>
      <c r="B92" s="81"/>
      <c r="C92" s="81" t="s">
        <v>85</v>
      </c>
      <c r="D92" s="81"/>
      <c r="E92" s="81"/>
      <c r="F92" s="83" t="s">
        <v>92</v>
      </c>
      <c r="G92" s="83"/>
      <c r="H92" s="83"/>
      <c r="I92" s="83"/>
      <c r="J92" s="83"/>
      <c r="K92" s="75" t="str">
        <f>IF(J84&lt;40,"○"," ")</f>
        <v>○</v>
      </c>
      <c r="L92" s="26"/>
    </row>
    <row r="93" spans="1:12" ht="12" customHeight="1" thickBot="1" x14ac:dyDescent="0.2">
      <c r="A93" s="85"/>
      <c r="B93" s="86"/>
      <c r="C93" s="86"/>
      <c r="D93" s="86"/>
      <c r="E93" s="86"/>
      <c r="F93" s="84"/>
      <c r="G93" s="84"/>
      <c r="H93" s="84"/>
      <c r="I93" s="84"/>
      <c r="J93" s="84"/>
      <c r="K93" s="77" t="str">
        <f t="shared" ref="K93" si="14">IF(J89&gt;70,"○"," ")</f>
        <v xml:space="preserve"> </v>
      </c>
      <c r="L93" s="26"/>
    </row>
    <row r="94" spans="1:12" ht="12" customHeight="1" x14ac:dyDescent="0.15">
      <c r="A94" s="24"/>
      <c r="B94" s="25"/>
      <c r="C94" s="63"/>
      <c r="D94" s="63"/>
      <c r="E94" s="63"/>
      <c r="F94" s="29"/>
      <c r="G94" s="25"/>
      <c r="H94" s="25"/>
      <c r="I94" s="25"/>
      <c r="J94" s="25"/>
      <c r="K94" s="25"/>
      <c r="L94" s="26"/>
    </row>
    <row r="95" spans="1:12" ht="12" customHeight="1" x14ac:dyDescent="0.15">
      <c r="A95" s="24"/>
      <c r="B95" s="25"/>
      <c r="C95" s="63" t="s">
        <v>99</v>
      </c>
      <c r="D95" s="63"/>
      <c r="E95" s="63"/>
      <c r="F95" s="29"/>
      <c r="G95" s="25"/>
      <c r="H95" s="25"/>
      <c r="I95" s="25"/>
      <c r="J95" s="25"/>
      <c r="K95" s="25"/>
      <c r="L95" s="26"/>
    </row>
    <row r="96" spans="1:12" ht="12" customHeight="1" x14ac:dyDescent="0.15">
      <c r="A96" s="24"/>
      <c r="B96" s="25"/>
      <c r="C96" s="25" t="s">
        <v>100</v>
      </c>
      <c r="D96" s="25"/>
      <c r="E96" s="25"/>
      <c r="F96" s="25"/>
      <c r="G96" s="25"/>
      <c r="H96" s="25"/>
      <c r="I96" s="25"/>
      <c r="J96" s="25"/>
      <c r="K96" s="25"/>
      <c r="L96" s="26"/>
    </row>
    <row r="97" spans="1:12" ht="12" customHeight="1" x14ac:dyDescent="0.15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6"/>
    </row>
    <row r="98" spans="1:12" ht="12" customHeight="1" x14ac:dyDescent="0.15">
      <c r="A98" s="24" t="s">
        <v>93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6"/>
    </row>
    <row r="99" spans="1:12" ht="12" customHeight="1" x14ac:dyDescent="0.15">
      <c r="A99" s="24" t="s">
        <v>95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6"/>
    </row>
    <row r="100" spans="1:12" ht="12" customHeight="1" x14ac:dyDescent="0.15">
      <c r="A100" s="24" t="s">
        <v>94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6"/>
    </row>
    <row r="101" spans="1:12" ht="12" customHeight="1" x14ac:dyDescent="0.15">
      <c r="A101" s="24" t="s">
        <v>96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6"/>
    </row>
    <row r="102" spans="1:12" ht="12" customHeight="1" x14ac:dyDescent="0.15">
      <c r="A102" s="24" t="s">
        <v>97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6"/>
    </row>
    <row r="103" spans="1:12" ht="12" customHeight="1" x14ac:dyDescent="0.15">
      <c r="A103" s="24" t="s">
        <v>98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6"/>
    </row>
    <row r="104" spans="1:12" ht="12" customHeight="1" thickBot="1" x14ac:dyDescent="0.2">
      <c r="A104" s="27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8"/>
    </row>
    <row r="105" spans="1:12" ht="13.5" customHeight="1" x14ac:dyDescent="0.15">
      <c r="A105" s="46" t="s">
        <v>26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8"/>
    </row>
    <row r="106" spans="1:12" ht="13.5" customHeight="1" x14ac:dyDescent="0.15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1"/>
    </row>
    <row r="107" spans="1:12" ht="13.5" customHeight="1" x14ac:dyDescent="0.15">
      <c r="A107" s="49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1"/>
    </row>
    <row r="108" spans="1:12" ht="13.5" customHeight="1" x14ac:dyDescent="0.15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1"/>
    </row>
    <row r="109" spans="1:12" ht="13.5" customHeight="1" x14ac:dyDescent="0.15">
      <c r="A109" s="49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1"/>
    </row>
    <row r="110" spans="1:12" ht="13.5" customHeight="1" x14ac:dyDescent="0.15">
      <c r="A110" s="49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1"/>
    </row>
    <row r="111" spans="1:12" ht="13.5" customHeight="1" x14ac:dyDescent="0.15">
      <c r="A111" s="49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1"/>
    </row>
    <row r="112" spans="1:12" ht="13.5" customHeight="1" x14ac:dyDescent="0.1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1"/>
    </row>
    <row r="113" spans="1:13" ht="13.5" customHeight="1" x14ac:dyDescent="0.15">
      <c r="A113" s="49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1"/>
    </row>
    <row r="114" spans="1:13" ht="9" customHeight="1" x14ac:dyDescent="0.1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1"/>
    </row>
    <row r="115" spans="1:13" ht="13.5" customHeight="1" x14ac:dyDescent="0.1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1"/>
    </row>
    <row r="116" spans="1:13" ht="13.5" customHeight="1" x14ac:dyDescent="0.1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1"/>
    </row>
    <row r="117" spans="1:13" ht="13.5" customHeight="1" x14ac:dyDescent="0.15">
      <c r="A117" s="49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1"/>
    </row>
    <row r="118" spans="1:13" ht="13.5" customHeight="1" thickBot="1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4"/>
    </row>
    <row r="119" spans="1:13" ht="13.5" customHeight="1" x14ac:dyDescent="0.15">
      <c r="G119" s="2"/>
      <c r="L119" s="138" t="s">
        <v>118</v>
      </c>
      <c r="M119" s="74" t="s">
        <v>117</v>
      </c>
    </row>
    <row r="120" spans="1:13" ht="13.5" customHeight="1" x14ac:dyDescent="0.15">
      <c r="A120" s="6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139" t="s">
        <v>119</v>
      </c>
      <c r="M120" s="67"/>
    </row>
    <row r="121" spans="1:13" ht="13.5" customHeight="1" x14ac:dyDescent="0.15">
      <c r="A121" s="66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</row>
  </sheetData>
  <mergeCells count="92">
    <mergeCell ref="D1:I1"/>
    <mergeCell ref="A2:A3"/>
    <mergeCell ref="B2:C3"/>
    <mergeCell ref="D2:G3"/>
    <mergeCell ref="H2:H3"/>
    <mergeCell ref="I2:L3"/>
    <mergeCell ref="A4:A5"/>
    <mergeCell ref="G9:L10"/>
    <mergeCell ref="G11:L13"/>
    <mergeCell ref="A16:L33"/>
    <mergeCell ref="G14:L15"/>
    <mergeCell ref="A36:B36"/>
    <mergeCell ref="C35:E35"/>
    <mergeCell ref="C36:E36"/>
    <mergeCell ref="C37:E37"/>
    <mergeCell ref="C38:E38"/>
    <mergeCell ref="A35:B35"/>
    <mergeCell ref="C46:E46"/>
    <mergeCell ref="A39:B39"/>
    <mergeCell ref="C39:E39"/>
    <mergeCell ref="C40:E40"/>
    <mergeCell ref="C41:E41"/>
    <mergeCell ref="A41:B41"/>
    <mergeCell ref="C42:E42"/>
    <mergeCell ref="A43:B43"/>
    <mergeCell ref="C43:E43"/>
    <mergeCell ref="C44:E44"/>
    <mergeCell ref="A45:B45"/>
    <mergeCell ref="C45:E45"/>
    <mergeCell ref="A56:B56"/>
    <mergeCell ref="C56:E56"/>
    <mergeCell ref="C47:E47"/>
    <mergeCell ref="A51:B51"/>
    <mergeCell ref="C51:E51"/>
    <mergeCell ref="C52:E52"/>
    <mergeCell ref="A53:B53"/>
    <mergeCell ref="C53:E53"/>
    <mergeCell ref="C54:E54"/>
    <mergeCell ref="A48:B48"/>
    <mergeCell ref="C48:E48"/>
    <mergeCell ref="C49:E49"/>
    <mergeCell ref="C50:E50"/>
    <mergeCell ref="C57:E57"/>
    <mergeCell ref="A58:B58"/>
    <mergeCell ref="C58:E58"/>
    <mergeCell ref="C59:E59"/>
    <mergeCell ref="A61:B61"/>
    <mergeCell ref="C61:E61"/>
    <mergeCell ref="C62:E62"/>
    <mergeCell ref="A63:B63"/>
    <mergeCell ref="C63:E63"/>
    <mergeCell ref="C64:E64"/>
    <mergeCell ref="A65:B65"/>
    <mergeCell ref="C65:E65"/>
    <mergeCell ref="C66:E66"/>
    <mergeCell ref="A67:B67"/>
    <mergeCell ref="C67:E67"/>
    <mergeCell ref="C68:E68"/>
    <mergeCell ref="A70:B70"/>
    <mergeCell ref="C70:E70"/>
    <mergeCell ref="C71:E71"/>
    <mergeCell ref="C72:E72"/>
    <mergeCell ref="C75:E75"/>
    <mergeCell ref="C76:E76"/>
    <mergeCell ref="A75:B76"/>
    <mergeCell ref="A79:B79"/>
    <mergeCell ref="A80:B81"/>
    <mergeCell ref="D79:E79"/>
    <mergeCell ref="D80:E81"/>
    <mergeCell ref="G79:H79"/>
    <mergeCell ref="G80:H81"/>
    <mergeCell ref="J79:K79"/>
    <mergeCell ref="J80:K81"/>
    <mergeCell ref="J83:K83"/>
    <mergeCell ref="J84:K85"/>
    <mergeCell ref="C87:E87"/>
    <mergeCell ref="K90:K91"/>
    <mergeCell ref="K92:K93"/>
    <mergeCell ref="A87:B87"/>
    <mergeCell ref="A88:B88"/>
    <mergeCell ref="A89:B89"/>
    <mergeCell ref="F87:J87"/>
    <mergeCell ref="F88:J88"/>
    <mergeCell ref="F89:J89"/>
    <mergeCell ref="C88:E88"/>
    <mergeCell ref="C89:E89"/>
    <mergeCell ref="F90:J91"/>
    <mergeCell ref="F92:J93"/>
    <mergeCell ref="A90:B91"/>
    <mergeCell ref="C90:E91"/>
    <mergeCell ref="A92:B93"/>
    <mergeCell ref="C92:E93"/>
  </mergeCells>
  <phoneticPr fontId="1"/>
  <dataValidations count="3">
    <dataValidation type="list" allowBlank="1" showInputMessage="1" showErrorMessage="1" sqref="C15">
      <formula1>$AA$1:$AA$2</formula1>
    </dataValidation>
    <dataValidation type="list" allowBlank="1" showInputMessage="1" showErrorMessage="1" sqref="D15">
      <formula1>$AB$1:$AB$2</formula1>
    </dataValidation>
    <dataValidation type="list" allowBlank="1" showInputMessage="1" showErrorMessage="1" sqref="G36:G59 G86 G82 G75:G78 G61:G73">
      <formula1>$O$36:$P$36</formula1>
    </dataValidation>
  </dataValidations>
  <pageMargins left="0.98425196850393704" right="0.39370078740157483" top="0.98425196850393704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CB塀調査票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matayoshi</cp:lastModifiedBy>
  <cp:lastPrinted>2018-09-21T07:25:08Z</cp:lastPrinted>
  <dcterms:created xsi:type="dcterms:W3CDTF">2017-12-22T05:59:49Z</dcterms:created>
  <dcterms:modified xsi:type="dcterms:W3CDTF">2018-09-21T07:26:49Z</dcterms:modified>
</cp:coreProperties>
</file>